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исходник район-МО" sheetId="1" r:id="rId1"/>
  </sheets>
  <externalReferences>
    <externalReference r:id="rId2"/>
  </externalReferences>
  <definedNames>
    <definedName name="SMO_AMP_Plan">#REF!</definedName>
    <definedName name="SMO_AMP_Soc">#REF!</definedName>
    <definedName name="SMO_AMP_Tek">#REF!</definedName>
    <definedName name="_xlnm.Print_Area" localSheetId="0">'исходник район-МО'!$A$1:$H$258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E256" i="1"/>
  <c r="D256"/>
  <c r="C255"/>
  <c r="D255" s="1"/>
  <c r="B255"/>
  <c r="E254"/>
  <c r="D254"/>
  <c r="E253"/>
  <c r="D253"/>
  <c r="C253"/>
  <c r="B253"/>
  <c r="E252"/>
  <c r="D252"/>
  <c r="C251"/>
  <c r="D251" s="1"/>
  <c r="B251"/>
  <c r="E250"/>
  <c r="D250"/>
  <c r="E249"/>
  <c r="D249"/>
  <c r="C249"/>
  <c r="B249"/>
  <c r="E248"/>
  <c r="D248"/>
  <c r="C247"/>
  <c r="D247" s="1"/>
  <c r="B247"/>
  <c r="E246"/>
  <c r="D246"/>
  <c r="E245"/>
  <c r="D245"/>
  <c r="C245"/>
  <c r="B245"/>
  <c r="E244"/>
  <c r="D244"/>
  <c r="C243"/>
  <c r="D243" s="1"/>
  <c r="B243"/>
  <c r="E242"/>
  <c r="D242"/>
  <c r="H242" s="1"/>
  <c r="C241"/>
  <c r="D241" s="1"/>
  <c r="H241" s="1"/>
  <c r="B241"/>
  <c r="E240"/>
  <c r="D240"/>
  <c r="H240" s="1"/>
  <c r="C239"/>
  <c r="D239" s="1"/>
  <c r="H239" s="1"/>
  <c r="B239"/>
  <c r="E238"/>
  <c r="D238"/>
  <c r="H238" s="1"/>
  <c r="C237"/>
  <c r="D237" s="1"/>
  <c r="H237" s="1"/>
  <c r="B237"/>
  <c r="E236"/>
  <c r="D236"/>
  <c r="H236" s="1"/>
  <c r="C235"/>
  <c r="D235" s="1"/>
  <c r="H235" s="1"/>
  <c r="B235"/>
  <c r="D234"/>
  <c r="E234" s="1"/>
  <c r="H233"/>
  <c r="D233"/>
  <c r="E233" s="1"/>
  <c r="C232"/>
  <c r="D232" s="1"/>
  <c r="B232"/>
  <c r="H231"/>
  <c r="D231"/>
  <c r="E231" s="1"/>
  <c r="H230"/>
  <c r="E230"/>
  <c r="D230"/>
  <c r="E229"/>
  <c r="D229"/>
  <c r="H229" s="1"/>
  <c r="D228"/>
  <c r="E228" s="1"/>
  <c r="C228"/>
  <c r="B228"/>
  <c r="E227"/>
  <c r="D227"/>
  <c r="H227" s="1"/>
  <c r="D226"/>
  <c r="E226" s="1"/>
  <c r="H225"/>
  <c r="D225"/>
  <c r="E225" s="1"/>
  <c r="C224"/>
  <c r="D224" s="1"/>
  <c r="B224"/>
  <c r="H223"/>
  <c r="D223"/>
  <c r="E223" s="1"/>
  <c r="H222"/>
  <c r="E222"/>
  <c r="D222"/>
  <c r="E221"/>
  <c r="D221"/>
  <c r="H221" s="1"/>
  <c r="C221"/>
  <c r="B221"/>
  <c r="H220"/>
  <c r="E220"/>
  <c r="D220"/>
  <c r="E219"/>
  <c r="D219"/>
  <c r="H219" s="1"/>
  <c r="D218"/>
  <c r="E218" s="1"/>
  <c r="C217"/>
  <c r="D217" s="1"/>
  <c r="B217"/>
  <c r="D216"/>
  <c r="E216" s="1"/>
  <c r="H215"/>
  <c r="E215"/>
  <c r="D215"/>
  <c r="H214"/>
  <c r="E214"/>
  <c r="D214"/>
  <c r="E213"/>
  <c r="D213"/>
  <c r="H213" s="1"/>
  <c r="C213"/>
  <c r="B213"/>
  <c r="H212"/>
  <c r="E212"/>
  <c r="D212"/>
  <c r="E211"/>
  <c r="D211"/>
  <c r="H211" s="1"/>
  <c r="D210"/>
  <c r="E210" s="1"/>
  <c r="C210"/>
  <c r="B210"/>
  <c r="E209"/>
  <c r="D209"/>
  <c r="H209" s="1"/>
  <c r="D208"/>
  <c r="E208" s="1"/>
  <c r="H207"/>
  <c r="E207"/>
  <c r="D207"/>
  <c r="C206"/>
  <c r="B206"/>
  <c r="B205" s="1"/>
  <c r="D204"/>
  <c r="E204" s="1"/>
  <c r="H203"/>
  <c r="D203"/>
  <c r="E203" s="1"/>
  <c r="H202"/>
  <c r="E202"/>
  <c r="D202"/>
  <c r="E201"/>
  <c r="D201"/>
  <c r="H201" s="1"/>
  <c r="D200"/>
  <c r="E200" s="1"/>
  <c r="C200"/>
  <c r="B200"/>
  <c r="E199"/>
  <c r="D199"/>
  <c r="H199" s="1"/>
  <c r="D198"/>
  <c r="E198" s="1"/>
  <c r="C198"/>
  <c r="C197" s="1"/>
  <c r="D197" s="1"/>
  <c r="B198"/>
  <c r="B197" s="1"/>
  <c r="H196"/>
  <c r="E196"/>
  <c r="D196"/>
  <c r="E195"/>
  <c r="D195"/>
  <c r="H195" s="1"/>
  <c r="D194"/>
  <c r="E194" s="1"/>
  <c r="H193"/>
  <c r="E193"/>
  <c r="D193"/>
  <c r="C192"/>
  <c r="B192"/>
  <c r="B191" s="1"/>
  <c r="C191"/>
  <c r="D190"/>
  <c r="E190" s="1"/>
  <c r="H189"/>
  <c r="E189"/>
  <c r="D189"/>
  <c r="H188"/>
  <c r="E188"/>
  <c r="D188"/>
  <c r="E187"/>
  <c r="D187"/>
  <c r="H187" s="1"/>
  <c r="D186"/>
  <c r="E186" s="1"/>
  <c r="C186"/>
  <c r="C185" s="1"/>
  <c r="D185" s="1"/>
  <c r="B186"/>
  <c r="B185" s="1"/>
  <c r="H184"/>
  <c r="E184"/>
  <c r="D184"/>
  <c r="E183"/>
  <c r="D183"/>
  <c r="H183" s="1"/>
  <c r="D182"/>
  <c r="E182" s="1"/>
  <c r="H181"/>
  <c r="E181"/>
  <c r="D181"/>
  <c r="C180"/>
  <c r="B180"/>
  <c r="B179" s="1"/>
  <c r="C179"/>
  <c r="D178"/>
  <c r="E178" s="1"/>
  <c r="H177"/>
  <c r="D177"/>
  <c r="E177" s="1"/>
  <c r="H176"/>
  <c r="E176"/>
  <c r="D176"/>
  <c r="E175"/>
  <c r="D175"/>
  <c r="H175" s="1"/>
  <c r="D174"/>
  <c r="E174" s="1"/>
  <c r="C174"/>
  <c r="C173" s="1"/>
  <c r="B174"/>
  <c r="B173" s="1"/>
  <c r="H172"/>
  <c r="E172"/>
  <c r="D172"/>
  <c r="E171"/>
  <c r="D171"/>
  <c r="H171" s="1"/>
  <c r="D170"/>
  <c r="E170" s="1"/>
  <c r="H169"/>
  <c r="E169"/>
  <c r="D169"/>
  <c r="C168"/>
  <c r="B168"/>
  <c r="B167" s="1"/>
  <c r="C167"/>
  <c r="D167" s="1"/>
  <c r="D166"/>
  <c r="E166" s="1"/>
  <c r="H165"/>
  <c r="E165"/>
  <c r="D165"/>
  <c r="H164"/>
  <c r="E164"/>
  <c r="D164"/>
  <c r="E163"/>
  <c r="D163"/>
  <c r="H163" s="1"/>
  <c r="C162"/>
  <c r="C161" s="1"/>
  <c r="D161" s="1"/>
  <c r="B162"/>
  <c r="B161" s="1"/>
  <c r="H160"/>
  <c r="E160"/>
  <c r="D160"/>
  <c r="E159"/>
  <c r="D159"/>
  <c r="H159" s="1"/>
  <c r="C159"/>
  <c r="B159"/>
  <c r="H158"/>
  <c r="E158"/>
  <c r="D158"/>
  <c r="E157"/>
  <c r="D157"/>
  <c r="H157" s="1"/>
  <c r="D156"/>
  <c r="E156" s="1"/>
  <c r="H155"/>
  <c r="E155"/>
  <c r="D155"/>
  <c r="C154"/>
  <c r="B154"/>
  <c r="B153" s="1"/>
  <c r="C153"/>
  <c r="D153" s="1"/>
  <c r="D152"/>
  <c r="E152" s="1"/>
  <c r="H151"/>
  <c r="E151"/>
  <c r="D151"/>
  <c r="H150"/>
  <c r="E150"/>
  <c r="D150"/>
  <c r="E149"/>
  <c r="D149"/>
  <c r="H149" s="1"/>
  <c r="D148"/>
  <c r="E148" s="1"/>
  <c r="C148"/>
  <c r="C147" s="1"/>
  <c r="B148"/>
  <c r="B147" s="1"/>
  <c r="H146"/>
  <c r="E146"/>
  <c r="D146"/>
  <c r="E145"/>
  <c r="D145"/>
  <c r="H145" s="1"/>
  <c r="C145"/>
  <c r="B145"/>
  <c r="H144"/>
  <c r="E144"/>
  <c r="D144"/>
  <c r="E143"/>
  <c r="D143"/>
  <c r="H143" s="1"/>
  <c r="C143"/>
  <c r="B143"/>
  <c r="H142"/>
  <c r="E142"/>
  <c r="D142"/>
  <c r="E141"/>
  <c r="D141"/>
  <c r="H141" s="1"/>
  <c r="D140"/>
  <c r="E140" s="1"/>
  <c r="H139"/>
  <c r="E139"/>
  <c r="D139"/>
  <c r="C138"/>
  <c r="B138"/>
  <c r="D138" s="1"/>
  <c r="C137"/>
  <c r="D136"/>
  <c r="E136" s="1"/>
  <c r="H135"/>
  <c r="E135"/>
  <c r="D135"/>
  <c r="C134"/>
  <c r="B134"/>
  <c r="D134" s="1"/>
  <c r="H133"/>
  <c r="E133"/>
  <c r="D133"/>
  <c r="H132"/>
  <c r="E132"/>
  <c r="D132"/>
  <c r="E131"/>
  <c r="D131"/>
  <c r="H131" s="1"/>
  <c r="D130"/>
  <c r="E130" s="1"/>
  <c r="C129"/>
  <c r="D129" s="1"/>
  <c r="B129"/>
  <c r="B128" s="1"/>
  <c r="E127"/>
  <c r="D127"/>
  <c r="H127" s="1"/>
  <c r="D126"/>
  <c r="E126" s="1"/>
  <c r="H125"/>
  <c r="E125"/>
  <c r="D125"/>
  <c r="H124"/>
  <c r="E124"/>
  <c r="D124"/>
  <c r="E123"/>
  <c r="D123"/>
  <c r="H123" s="1"/>
  <c r="C123"/>
  <c r="B123"/>
  <c r="H122"/>
  <c r="E122"/>
  <c r="D122"/>
  <c r="E121"/>
  <c r="D121"/>
  <c r="H121" s="1"/>
  <c r="C121"/>
  <c r="C120" s="1"/>
  <c r="D120" s="1"/>
  <c r="B121"/>
  <c r="B120"/>
  <c r="H119"/>
  <c r="E119"/>
  <c r="D119"/>
  <c r="H118"/>
  <c r="E118"/>
  <c r="D118"/>
  <c r="E117"/>
  <c r="D117"/>
  <c r="H117" s="1"/>
  <c r="C117"/>
  <c r="B117"/>
  <c r="H116"/>
  <c r="E116"/>
  <c r="D116"/>
  <c r="E115"/>
  <c r="D115"/>
  <c r="H115" s="1"/>
  <c r="C115"/>
  <c r="B115"/>
  <c r="H114"/>
  <c r="E114"/>
  <c r="D114"/>
  <c r="E113"/>
  <c r="D113"/>
  <c r="H113" s="1"/>
  <c r="D112"/>
  <c r="E112" s="1"/>
  <c r="C112"/>
  <c r="B112"/>
  <c r="E111"/>
  <c r="D111"/>
  <c r="H111" s="1"/>
  <c r="D110"/>
  <c r="E110" s="1"/>
  <c r="C110"/>
  <c r="B110"/>
  <c r="E109"/>
  <c r="D109"/>
  <c r="H109" s="1"/>
  <c r="D108"/>
  <c r="E108" s="1"/>
  <c r="H107"/>
  <c r="E107"/>
  <c r="D107"/>
  <c r="H106"/>
  <c r="E106"/>
  <c r="D106"/>
  <c r="E105"/>
  <c r="D105"/>
  <c r="H105" s="1"/>
  <c r="C105"/>
  <c r="B105"/>
  <c r="H104"/>
  <c r="E104"/>
  <c r="D104"/>
  <c r="E103"/>
  <c r="D103"/>
  <c r="H103" s="1"/>
  <c r="D102"/>
  <c r="E102" s="1"/>
  <c r="H101"/>
  <c r="E101"/>
  <c r="D101"/>
  <c r="C100"/>
  <c r="B100"/>
  <c r="D100" s="1"/>
  <c r="C99"/>
  <c r="D98"/>
  <c r="E98" s="1"/>
  <c r="H97"/>
  <c r="E97"/>
  <c r="D97"/>
  <c r="H96"/>
  <c r="E96"/>
  <c r="D96"/>
  <c r="E95"/>
  <c r="D95"/>
  <c r="H95" s="1"/>
  <c r="C95"/>
  <c r="B95"/>
  <c r="H94"/>
  <c r="E94"/>
  <c r="D94"/>
  <c r="E93"/>
  <c r="D93"/>
  <c r="H93" s="1"/>
  <c r="D92"/>
  <c r="E92" s="1"/>
  <c r="H91"/>
  <c r="E91"/>
  <c r="D91"/>
  <c r="C90"/>
  <c r="B90"/>
  <c r="D90" s="1"/>
  <c r="H89"/>
  <c r="E89"/>
  <c r="D89"/>
  <c r="H88"/>
  <c r="E88"/>
  <c r="D88"/>
  <c r="E87"/>
  <c r="D87"/>
  <c r="H87" s="1"/>
  <c r="D86"/>
  <c r="E86" s="1"/>
  <c r="C85"/>
  <c r="D85" s="1"/>
  <c r="B85"/>
  <c r="D84"/>
  <c r="E84" s="1"/>
  <c r="H83"/>
  <c r="E83"/>
  <c r="D83"/>
  <c r="H82"/>
  <c r="E82"/>
  <c r="D82"/>
  <c r="E81"/>
  <c r="D81"/>
  <c r="H81" s="1"/>
  <c r="D80"/>
  <c r="E80" s="1"/>
  <c r="C80"/>
  <c r="B80"/>
  <c r="E79"/>
  <c r="D79"/>
  <c r="H79" s="1"/>
  <c r="D78"/>
  <c r="E78" s="1"/>
  <c r="C78"/>
  <c r="B78"/>
  <c r="E77"/>
  <c r="D77"/>
  <c r="H77" s="1"/>
  <c r="D76"/>
  <c r="E76" s="1"/>
  <c r="H75"/>
  <c r="E75"/>
  <c r="D75"/>
  <c r="H74"/>
  <c r="E74"/>
  <c r="D74"/>
  <c r="E73"/>
  <c r="D73"/>
  <c r="H73" s="1"/>
  <c r="C73"/>
  <c r="B73"/>
  <c r="H72"/>
  <c r="E72"/>
  <c r="D72"/>
  <c r="E71"/>
  <c r="D71"/>
  <c r="H71" s="1"/>
  <c r="D70"/>
  <c r="E70" s="1"/>
  <c r="H69"/>
  <c r="E69"/>
  <c r="D69"/>
  <c r="C68"/>
  <c r="B68"/>
  <c r="B67" s="1"/>
  <c r="D67" s="1"/>
  <c r="H66"/>
  <c r="E66"/>
  <c r="D66"/>
  <c r="C65"/>
  <c r="B65"/>
  <c r="D65" s="1"/>
  <c r="H64"/>
  <c r="E64"/>
  <c r="D64"/>
  <c r="H63"/>
  <c r="E63"/>
  <c r="D63"/>
  <c r="E62"/>
  <c r="D62"/>
  <c r="H62" s="1"/>
  <c r="C62"/>
  <c r="B62"/>
  <c r="H61"/>
  <c r="E61"/>
  <c r="D61"/>
  <c r="E60"/>
  <c r="D60"/>
  <c r="H60" s="1"/>
  <c r="C60"/>
  <c r="B60"/>
  <c r="H59"/>
  <c r="E59"/>
  <c r="D59"/>
  <c r="E58"/>
  <c r="D58"/>
  <c r="H58" s="1"/>
  <c r="C58"/>
  <c r="B58"/>
  <c r="H57"/>
  <c r="E57"/>
  <c r="D57"/>
  <c r="E56"/>
  <c r="D56"/>
  <c r="H56" s="1"/>
  <c r="C56"/>
  <c r="B56"/>
  <c r="H55"/>
  <c r="E55"/>
  <c r="D55"/>
  <c r="E54"/>
  <c r="D54"/>
  <c r="H54" s="1"/>
  <c r="D53"/>
  <c r="E53" s="1"/>
  <c r="H52"/>
  <c r="E52"/>
  <c r="D52"/>
  <c r="C51"/>
  <c r="B51"/>
  <c r="D51" s="1"/>
  <c r="H50"/>
  <c r="E50"/>
  <c r="D50"/>
  <c r="H49"/>
  <c r="E49"/>
  <c r="D49"/>
  <c r="E48"/>
  <c r="D48"/>
  <c r="H48" s="1"/>
  <c r="D47"/>
  <c r="E47" s="1"/>
  <c r="C46"/>
  <c r="D46" s="1"/>
  <c r="B46"/>
  <c r="D45"/>
  <c r="E45" s="1"/>
  <c r="H44"/>
  <c r="E44"/>
  <c r="D44"/>
  <c r="H43"/>
  <c r="E43"/>
  <c r="D43"/>
  <c r="E42"/>
  <c r="D42"/>
  <c r="H42" s="1"/>
  <c r="D41"/>
  <c r="E41" s="1"/>
  <c r="C41"/>
  <c r="C40" s="1"/>
  <c r="D40" s="1"/>
  <c r="B41"/>
  <c r="B40" s="1"/>
  <c r="H39"/>
  <c r="E39"/>
  <c r="D39"/>
  <c r="E38"/>
  <c r="D38"/>
  <c r="H38" s="1"/>
  <c r="D37"/>
  <c r="E37" s="1"/>
  <c r="H36"/>
  <c r="E36"/>
  <c r="D36"/>
  <c r="C35"/>
  <c r="B35"/>
  <c r="D35" s="1"/>
  <c r="H34"/>
  <c r="E34"/>
  <c r="D34"/>
  <c r="H33"/>
  <c r="E33"/>
  <c r="D33"/>
  <c r="E32"/>
  <c r="D32"/>
  <c r="H32" s="1"/>
  <c r="C32"/>
  <c r="B32"/>
  <c r="H31"/>
  <c r="E31"/>
  <c r="D31"/>
  <c r="E30"/>
  <c r="D30"/>
  <c r="H30" s="1"/>
  <c r="D29"/>
  <c r="E29" s="1"/>
  <c r="H28"/>
  <c r="E28"/>
  <c r="D28"/>
  <c r="C27"/>
  <c r="B27"/>
  <c r="D27" s="1"/>
  <c r="C26"/>
  <c r="D25"/>
  <c r="E25" s="1"/>
  <c r="H24"/>
  <c r="E24"/>
  <c r="D24"/>
  <c r="H23"/>
  <c r="E23"/>
  <c r="D23"/>
  <c r="E22"/>
  <c r="D22"/>
  <c r="H22" s="1"/>
  <c r="D21"/>
  <c r="E21" s="1"/>
  <c r="C21"/>
  <c r="C20" s="1"/>
  <c r="B21"/>
  <c r="B20" s="1"/>
  <c r="H19"/>
  <c r="E19"/>
  <c r="D19"/>
  <c r="E18"/>
  <c r="D18"/>
  <c r="H18" s="1"/>
  <c r="C18"/>
  <c r="B18"/>
  <c r="H17"/>
  <c r="E17"/>
  <c r="D17"/>
  <c r="E16"/>
  <c r="D16"/>
  <c r="H16" s="1"/>
  <c r="D15"/>
  <c r="E15" s="1"/>
  <c r="H14"/>
  <c r="E14"/>
  <c r="D14"/>
  <c r="C13"/>
  <c r="B13"/>
  <c r="D13" s="1"/>
  <c r="C12"/>
  <c r="E51" l="1"/>
  <c r="H51"/>
  <c r="E134"/>
  <c r="H134"/>
  <c r="H153"/>
  <c r="E153"/>
  <c r="H161"/>
  <c r="D162"/>
  <c r="E161"/>
  <c r="H67"/>
  <c r="E67"/>
  <c r="H90"/>
  <c r="E90"/>
  <c r="E138"/>
  <c r="H138"/>
  <c r="E232"/>
  <c r="H232"/>
  <c r="D173"/>
  <c r="E13"/>
  <c r="H13"/>
  <c r="H35"/>
  <c r="E35"/>
  <c r="H40"/>
  <c r="E40"/>
  <c r="H46"/>
  <c r="E46"/>
  <c r="E65"/>
  <c r="H65"/>
  <c r="E100"/>
  <c r="H100"/>
  <c r="E120"/>
  <c r="H120"/>
  <c r="E129"/>
  <c r="H129"/>
  <c r="E167"/>
  <c r="H167"/>
  <c r="H185"/>
  <c r="E185"/>
  <c r="H197"/>
  <c r="E197"/>
  <c r="E224"/>
  <c r="H224"/>
  <c r="H27"/>
  <c r="E27"/>
  <c r="H85"/>
  <c r="E85"/>
  <c r="H217"/>
  <c r="E217"/>
  <c r="D12"/>
  <c r="D20"/>
  <c r="D99"/>
  <c r="D147"/>
  <c r="D179"/>
  <c r="D191"/>
  <c r="C205"/>
  <c r="D205" s="1"/>
  <c r="B12"/>
  <c r="B26"/>
  <c r="D26" s="1"/>
  <c r="B99"/>
  <c r="C128"/>
  <c r="D128" s="1"/>
  <c r="B137"/>
  <c r="D137" s="1"/>
  <c r="H15"/>
  <c r="H21"/>
  <c r="H25"/>
  <c r="H29"/>
  <c r="H37"/>
  <c r="H41"/>
  <c r="H45"/>
  <c r="H47"/>
  <c r="H53"/>
  <c r="D68"/>
  <c r="H70"/>
  <c r="H76"/>
  <c r="H78"/>
  <c r="H80"/>
  <c r="H84"/>
  <c r="H86"/>
  <c r="H92"/>
  <c r="H98"/>
  <c r="H102"/>
  <c r="H108"/>
  <c r="H110"/>
  <c r="H112"/>
  <c r="H126"/>
  <c r="H130"/>
  <c r="H136"/>
  <c r="H140"/>
  <c r="H148"/>
  <c r="H152"/>
  <c r="D154"/>
  <c r="H156"/>
  <c r="H166"/>
  <c r="D168"/>
  <c r="H170"/>
  <c r="H174"/>
  <c r="H178"/>
  <c r="D180"/>
  <c r="H182"/>
  <c r="H186"/>
  <c r="H190"/>
  <c r="D192"/>
  <c r="H194"/>
  <c r="H198"/>
  <c r="H200"/>
  <c r="H204"/>
  <c r="D206"/>
  <c r="H208"/>
  <c r="H210"/>
  <c r="H216"/>
  <c r="H218"/>
  <c r="H226"/>
  <c r="H228"/>
  <c r="H234"/>
  <c r="E235"/>
  <c r="E237"/>
  <c r="E239"/>
  <c r="E241"/>
  <c r="E243"/>
  <c r="E247"/>
  <c r="E251"/>
  <c r="E255"/>
  <c r="H26" l="1"/>
  <c r="E26"/>
  <c r="H137"/>
  <c r="E137"/>
  <c r="E128"/>
  <c r="H128"/>
  <c r="H205"/>
  <c r="E205"/>
  <c r="H99"/>
  <c r="E99"/>
  <c r="E192"/>
  <c r="H192"/>
  <c r="E180"/>
  <c r="H180"/>
  <c r="E168"/>
  <c r="H168"/>
  <c r="H147"/>
  <c r="E147"/>
  <c r="B11"/>
  <c r="E206"/>
  <c r="H206"/>
  <c r="E154"/>
  <c r="H154"/>
  <c r="E179"/>
  <c r="H179"/>
  <c r="H12"/>
  <c r="E12"/>
  <c r="H173"/>
  <c r="E173"/>
  <c r="H68"/>
  <c r="E68"/>
  <c r="H191"/>
  <c r="E191"/>
  <c r="H20"/>
  <c r="E20"/>
  <c r="E162"/>
  <c r="H162"/>
  <c r="D11" l="1"/>
  <c r="B10"/>
  <c r="D10" s="1"/>
  <c r="E11" l="1"/>
  <c r="H11"/>
  <c r="E10"/>
  <c r="H10"/>
</calcChain>
</file>

<file path=xl/sharedStrings.xml><?xml version="1.0" encoding="utf-8"?>
<sst xmlns="http://schemas.openxmlformats.org/spreadsheetml/2006/main" count="273" uniqueCount="113">
  <si>
    <t xml:space="preserve">                                                                                                           </t>
  </si>
  <si>
    <t>Приложение 10</t>
  </si>
  <si>
    <t>Динамика</t>
  </si>
  <si>
    <t xml:space="preserve">                                  удовлетворенности населения </t>
  </si>
  <si>
    <t>медицинской помощью в медицинских организациях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</t>
  </si>
  <si>
    <r>
      <t xml:space="preserve">  при проведении опросов в медицинских организациях и вне МО страхования за   январь - март 2019 года по сравнению с аналогичным периодом 2018 года (сводные данные по</t>
    </r>
    <r>
      <rPr>
        <u/>
        <sz val="11"/>
        <rFont val="Times New Roman"/>
        <family val="1"/>
        <charset val="204"/>
      </rPr>
      <t xml:space="preserve"> Юридическим лицам в целом</t>
    </r>
    <r>
      <rPr>
        <sz val="11"/>
        <rFont val="Times New Roman"/>
        <family val="1"/>
        <charset val="204"/>
      </rPr>
      <t>)</t>
    </r>
  </si>
  <si>
    <t>Январь - март 2019</t>
  </si>
  <si>
    <t>Январь - март 2018</t>
  </si>
  <si>
    <t>отклонение удовлетворенности за 3 месяца 2019 от 2018</t>
  </si>
  <si>
    <t xml:space="preserve">                 Наименование </t>
  </si>
  <si>
    <t xml:space="preserve">   Всего </t>
  </si>
  <si>
    <t xml:space="preserve">    Удовлетворен</t>
  </si>
  <si>
    <t>отклонение</t>
  </si>
  <si>
    <t>Удовлетворен</t>
  </si>
  <si>
    <t xml:space="preserve">       района, МО, условия оказания медицинской помощи</t>
  </si>
  <si>
    <t>опрошено</t>
  </si>
  <si>
    <t>абс. знач.</t>
  </si>
  <si>
    <t>относ. знач.</t>
  </si>
  <si>
    <t>от целевых значений критериев качества МП 75%</t>
  </si>
  <si>
    <t>от целевых значений критериев качества МП</t>
  </si>
  <si>
    <t>5=4-75%</t>
  </si>
  <si>
    <t>7=4-75%</t>
  </si>
  <si>
    <t>8= 4-6</t>
  </si>
  <si>
    <t>ВСЕГО по ЛО:</t>
  </si>
  <si>
    <t>ИТОГО по районам (МО 1, 2 уровня, расположенные в муниципальных районах Ленинградской области):</t>
  </si>
  <si>
    <t>Бокситогорский район  всего:</t>
  </si>
  <si>
    <t>ГБУЗ ЛО "Бокситогорская МБ"</t>
  </si>
  <si>
    <t>Поликлиника</t>
  </si>
  <si>
    <t>Стационар</t>
  </si>
  <si>
    <t>ДС</t>
  </si>
  <si>
    <t>Скорая медицинская помощь</t>
  </si>
  <si>
    <t>ГБУЗ ЛО "Бокситогорская стоматологическая поликлиника"</t>
  </si>
  <si>
    <t>Волосовский район всего:</t>
  </si>
  <si>
    <t>ГБУЗ ЛО "Волосовская МБ"</t>
  </si>
  <si>
    <t>Волховский район всего:</t>
  </si>
  <si>
    <t>ГБУЗ ЛО "Волховская МБ"</t>
  </si>
  <si>
    <t>ГБУЗ ЛО  "Волховская стоматологическая пол-ка"</t>
  </si>
  <si>
    <t>НУЗ "Отделенческая б-ца на ст. Волховстрой "ОАО РЖД"</t>
  </si>
  <si>
    <t>Всеволожский район всего:</t>
  </si>
  <si>
    <t>ГБУЗ ЛО "Всеволожская КМБ"</t>
  </si>
  <si>
    <t>ГБУЗ ЛО "Токсовская РБ"</t>
  </si>
  <si>
    <t>ГБУЗ ЛО "Сертоловская ГБ"</t>
  </si>
  <si>
    <t>ООО "Мой Доктор"</t>
  </si>
  <si>
    <t>ООО "Медиус и К"</t>
  </si>
  <si>
    <t>ООО "МедЭксперт"</t>
  </si>
  <si>
    <t>ООО "Семейный Доктор"</t>
  </si>
  <si>
    <t>ООО "Центры диализа "Авиценна"</t>
  </si>
  <si>
    <t>Выборгский район всего:</t>
  </si>
  <si>
    <t>ГБУЗ ЛО "Выборгская МБ"</t>
  </si>
  <si>
    <t>ГБУЗ ЛО  "Выборгская детская ГБ"</t>
  </si>
  <si>
    <t>ГАУЗ ЛО "Выборгская Стоматологическая пол-ка"</t>
  </si>
  <si>
    <t>ГБУЗ ЛО "Приморская РБ"</t>
  </si>
  <si>
    <t>ГБУЗ ЛО "Рощинская РБ"</t>
  </si>
  <si>
    <t>ГБУЗ ЛО "Выборгский роддом"</t>
  </si>
  <si>
    <t>ЧУЗ "РЖД-МЕДИЦИНА" Г.ВЫБОРГ"</t>
  </si>
  <si>
    <t>Гатчинский район всего:</t>
  </si>
  <si>
    <t>ГБУЗ ЛО "Гатчинская КМБ"</t>
  </si>
  <si>
    <t>ГАУЗ ЛО "Вырицкая РБ"</t>
  </si>
  <si>
    <t>ООО "АЛЕКСА"</t>
  </si>
  <si>
    <t>ООО "СЗМЦ +"</t>
  </si>
  <si>
    <t>МЧ УДПО "НЕФРОСОВЕТ"</t>
  </si>
  <si>
    <t>ООО "Многопрофильный медицинский центр восстановительного лечения "Здоровье"</t>
  </si>
  <si>
    <t>Кингисеппский район всего:</t>
  </si>
  <si>
    <t>ЧУ "ЦД"ПАРАЦЕЛЬС"</t>
  </si>
  <si>
    <t>ГБУЗ ЛО "Кингисеппская МБ"</t>
  </si>
  <si>
    <t>Кировский район всего:</t>
  </si>
  <si>
    <t>ГБУЗ ЛО "Кировская МБ"</t>
  </si>
  <si>
    <t>ГБУЗ ЛО "Кировская стоматологическая поликлиника"</t>
  </si>
  <si>
    <t>Киришский район всего:</t>
  </si>
  <si>
    <t>ГБУЗ ЛО "Киришская КМБ"</t>
  </si>
  <si>
    <t>ЛОГП "Киришская стомат пол-ка"</t>
  </si>
  <si>
    <t>Оздоровительный фонд "МЕДИНЕФ"</t>
  </si>
  <si>
    <t>Лодейнопольский район всего:</t>
  </si>
  <si>
    <t>ГБУЗ ЛО "Лодейнопольская МБ"</t>
  </si>
  <si>
    <t>Ломоносовский район всего:</t>
  </si>
  <si>
    <t>ГБУЗ ЛО "Ломоносовская МБ"</t>
  </si>
  <si>
    <t>ООО "Клиника"</t>
  </si>
  <si>
    <t>Лужский район всего:</t>
  </si>
  <si>
    <t>ГБУЗ ЛО "Лужская МБ"</t>
  </si>
  <si>
    <t>Подпорожский район всего:</t>
  </si>
  <si>
    <t>ГБУЗ ЛО "Подпорожская МБ"</t>
  </si>
  <si>
    <t>Приозерский район всего:</t>
  </si>
  <si>
    <t>ГБУЗ ЛО "Приозерская МБ"</t>
  </si>
  <si>
    <t>Сланцевский район всего:</t>
  </si>
  <si>
    <t>ГБУЗ ЛО "Сланцевская МБ"</t>
  </si>
  <si>
    <t>Сосновоборский городской округ всего:</t>
  </si>
  <si>
    <t>ФГБУЗ ЦМСЧ N 38 ФМБА России</t>
  </si>
  <si>
    <t>Тихвинский район всего:</t>
  </si>
  <si>
    <t>ГБУЗ ЛО "Тихвинская МБ"</t>
  </si>
  <si>
    <t>Тосненский район всего:</t>
  </si>
  <si>
    <t>ООО "МЦ " Здоровье"</t>
  </si>
  <si>
    <t>ГБУЗ ЛО "Тосненская КМБ"</t>
  </si>
  <si>
    <t>МО 2, 3 уровня, расположенные на территории Санкт-Петербурга, всего:</t>
  </si>
  <si>
    <t>ГБУЗ "Ленинградская областная клиническая больница"</t>
  </si>
  <si>
    <t>ГАУЗ "Ленинградский обл. кардиологический диспансер"</t>
  </si>
  <si>
    <t>ГБУЗ "Ленинградский областной клинический онкологический диспансер"</t>
  </si>
  <si>
    <t>ЛОГБУЗ "Детская клиническая больница"</t>
  </si>
  <si>
    <t>ФГБУЗ КБ №122 им.Л.Г.Соколова ФМБА России</t>
  </si>
  <si>
    <t>ООО "ДЕНТАЛ-СЕРВИС"</t>
  </si>
  <si>
    <t>ГБУЗ "ЛеноблЦентр"</t>
  </si>
  <si>
    <t>ГБОУ ВПО СЗГМУ им. И.И.Мечникова Минздравсоцразвития России</t>
  </si>
  <si>
    <t>ЗАО "Северо-Западный Центр доказательной медицины"</t>
  </si>
  <si>
    <t>ГБОУ ВПО СПБМУ им. И.П.Павлова Минздравсоцразвития России</t>
  </si>
  <si>
    <t>ООО "МАРТ"</t>
  </si>
  <si>
    <t>СПБ ГБУЗ "Городская б-ца № 40"</t>
  </si>
  <si>
    <t>СПБ ГБУЗ "Поликлиника № 37"</t>
  </si>
  <si>
    <t>ЗАО "МЦРМ"</t>
  </si>
  <si>
    <t>ООО "МРТ"</t>
  </si>
  <si>
    <t>ООО "ЛДЦ МИБС"</t>
  </si>
  <si>
    <t>ООО "ЭМСИПИ - МЕДИКЕЙР"</t>
  </si>
  <si>
    <t>ФГБОУ ВО СПб ГПМУ Минздрава России</t>
  </si>
  <si>
    <t>ООО "Евромед Клиник"</t>
  </si>
  <si>
    <t>* 75% - плановый показатель удовлетворенности по Территориальной программе ЛО.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</si>
</sst>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  <charset val="204"/>
    </font>
    <font>
      <sz val="10"/>
      <name val="Arial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theme="9" tint="0.59999389629810485"/>
        <bgColor indexed="26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/>
    <xf numFmtId="0" fontId="8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6" fillId="2" borderId="21" xfId="0" applyFont="1" applyFill="1" applyBorder="1"/>
    <xf numFmtId="0" fontId="6" fillId="2" borderId="22" xfId="0" applyFont="1" applyFill="1" applyBorder="1"/>
    <xf numFmtId="1" fontId="6" fillId="2" borderId="22" xfId="0" applyNumberFormat="1" applyFont="1" applyFill="1" applyBorder="1"/>
    <xf numFmtId="164" fontId="6" fillId="2" borderId="22" xfId="0" applyNumberFormat="1" applyFont="1" applyFill="1" applyBorder="1"/>
    <xf numFmtId="164" fontId="6" fillId="2" borderId="23" xfId="0" applyNumberFormat="1" applyFont="1" applyFill="1" applyBorder="1"/>
    <xf numFmtId="0" fontId="6" fillId="0" borderId="24" xfId="0" applyFont="1" applyFill="1" applyBorder="1"/>
    <xf numFmtId="164" fontId="6" fillId="0" borderId="25" xfId="0" applyNumberFormat="1" applyFont="1" applyFill="1" applyBorder="1"/>
    <xf numFmtId="164" fontId="6" fillId="0" borderId="26" xfId="0" applyNumberFormat="1" applyFont="1" applyFill="1" applyBorder="1"/>
    <xf numFmtId="0" fontId="9" fillId="2" borderId="27" xfId="0" applyFont="1" applyFill="1" applyBorder="1" applyAlignment="1">
      <alignment wrapText="1"/>
    </xf>
    <xf numFmtId="0" fontId="6" fillId="2" borderId="28" xfId="0" applyFont="1" applyFill="1" applyBorder="1"/>
    <xf numFmtId="1" fontId="6" fillId="2" borderId="28" xfId="0" applyNumberFormat="1" applyFont="1" applyFill="1" applyBorder="1"/>
    <xf numFmtId="164" fontId="6" fillId="2" borderId="28" xfId="0" applyNumberFormat="1" applyFont="1" applyFill="1" applyBorder="1"/>
    <xf numFmtId="164" fontId="6" fillId="2" borderId="29" xfId="0" applyNumberFormat="1" applyFont="1" applyFill="1" applyBorder="1"/>
    <xf numFmtId="0" fontId="6" fillId="0" borderId="30" xfId="0" applyFont="1" applyFill="1" applyBorder="1"/>
    <xf numFmtId="164" fontId="6" fillId="0" borderId="31" xfId="0" applyNumberFormat="1" applyFont="1" applyFill="1" applyBorder="1"/>
    <xf numFmtId="164" fontId="6" fillId="0" borderId="32" xfId="0" applyNumberFormat="1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164" fontId="6" fillId="3" borderId="6" xfId="0" applyNumberFormat="1" applyFont="1" applyFill="1" applyBorder="1"/>
    <xf numFmtId="164" fontId="6" fillId="3" borderId="9" xfId="0" applyNumberFormat="1" applyFont="1" applyFill="1" applyBorder="1"/>
    <xf numFmtId="0" fontId="10" fillId="4" borderId="19" xfId="0" applyFont="1" applyFill="1" applyBorder="1"/>
    <xf numFmtId="164" fontId="10" fillId="4" borderId="19" xfId="0" applyNumberFormat="1" applyFont="1" applyFill="1" applyBorder="1"/>
    <xf numFmtId="164" fontId="6" fillId="4" borderId="19" xfId="0" applyNumberFormat="1" applyFont="1" applyFill="1" applyBorder="1"/>
    <xf numFmtId="0" fontId="10" fillId="5" borderId="11" xfId="0" applyFont="1" applyFill="1" applyBorder="1"/>
    <xf numFmtId="0" fontId="6" fillId="5" borderId="11" xfId="0" applyFont="1" applyFill="1" applyBorder="1"/>
    <xf numFmtId="164" fontId="6" fillId="5" borderId="11" xfId="0" applyNumberFormat="1" applyFont="1" applyFill="1" applyBorder="1"/>
    <xf numFmtId="0" fontId="10" fillId="6" borderId="11" xfId="0" applyFont="1" applyFill="1" applyBorder="1"/>
    <xf numFmtId="164" fontId="10" fillId="6" borderId="11" xfId="0" applyNumberFormat="1" applyFont="1" applyFill="1" applyBorder="1"/>
    <xf numFmtId="164" fontId="6" fillId="6" borderId="11" xfId="0" applyNumberFormat="1" applyFont="1" applyFill="1" applyBorder="1"/>
    <xf numFmtId="0" fontId="10" fillId="0" borderId="11" xfId="0" applyFont="1" applyFill="1" applyBorder="1"/>
    <xf numFmtId="164" fontId="10" fillId="2" borderId="11" xfId="0" applyNumberFormat="1" applyFont="1" applyFill="1" applyBorder="1"/>
    <xf numFmtId="164" fontId="10" fillId="0" borderId="11" xfId="0" applyNumberFormat="1" applyFont="1" applyBorder="1"/>
    <xf numFmtId="164" fontId="10" fillId="0" borderId="11" xfId="0" applyNumberFormat="1" applyFont="1" applyFill="1" applyBorder="1"/>
    <xf numFmtId="164" fontId="6" fillId="0" borderId="11" xfId="0" applyNumberFormat="1" applyFont="1" applyFill="1" applyBorder="1"/>
    <xf numFmtId="0" fontId="10" fillId="5" borderId="11" xfId="0" applyFont="1" applyFill="1" applyBorder="1" applyAlignment="1">
      <alignment vertical="center" wrapText="1"/>
    </xf>
    <xf numFmtId="0" fontId="6" fillId="7" borderId="11" xfId="0" applyFont="1" applyFill="1" applyBorder="1"/>
    <xf numFmtId="164" fontId="6" fillId="7" borderId="11" xfId="0" applyNumberFormat="1" applyFont="1" applyFill="1" applyBorder="1"/>
    <xf numFmtId="164" fontId="10" fillId="4" borderId="11" xfId="0" applyNumberFormat="1" applyFont="1" applyFill="1" applyBorder="1"/>
    <xf numFmtId="164" fontId="6" fillId="4" borderId="11" xfId="0" applyNumberFormat="1" applyFont="1" applyFill="1" applyBorder="1"/>
    <xf numFmtId="0" fontId="0" fillId="2" borderId="0" xfId="0" applyFill="1"/>
    <xf numFmtId="0" fontId="10" fillId="5" borderId="11" xfId="0" applyFont="1" applyFill="1" applyBorder="1" applyAlignment="1">
      <alignment wrapText="1"/>
    </xf>
    <xf numFmtId="0" fontId="9" fillId="7" borderId="11" xfId="0" applyFont="1" applyFill="1" applyBorder="1"/>
    <xf numFmtId="0" fontId="11" fillId="0" borderId="11" xfId="0" applyFont="1" applyFill="1" applyBorder="1"/>
    <xf numFmtId="0" fontId="10" fillId="8" borderId="11" xfId="0" applyFont="1" applyFill="1" applyBorder="1"/>
    <xf numFmtId="0" fontId="9" fillId="8" borderId="11" xfId="0" applyFont="1" applyFill="1" applyBorder="1"/>
    <xf numFmtId="164" fontId="9" fillId="9" borderId="11" xfId="0" applyNumberFormat="1" applyFont="1" applyFill="1" applyBorder="1"/>
    <xf numFmtId="164" fontId="9" fillId="8" borderId="11" xfId="0" applyNumberFormat="1" applyFont="1" applyFill="1" applyBorder="1"/>
    <xf numFmtId="164" fontId="10" fillId="10" borderId="11" xfId="0" applyNumberFormat="1" applyFont="1" applyFill="1" applyBorder="1"/>
    <xf numFmtId="0" fontId="11" fillId="0" borderId="11" xfId="0" applyFont="1" applyBorder="1"/>
    <xf numFmtId="0" fontId="11" fillId="5" borderId="11" xfId="0" applyFont="1" applyFill="1" applyBorder="1"/>
    <xf numFmtId="0" fontId="9" fillId="5" borderId="11" xfId="0" applyFont="1" applyFill="1" applyBorder="1"/>
    <xf numFmtId="164" fontId="10" fillId="5" borderId="11" xfId="0" applyNumberFormat="1" applyFont="1" applyFill="1" applyBorder="1"/>
    <xf numFmtId="0" fontId="10" fillId="0" borderId="11" xfId="0" applyFont="1" applyBorder="1"/>
    <xf numFmtId="0" fontId="10" fillId="5" borderId="11" xfId="0" applyFont="1" applyFill="1" applyBorder="1" applyAlignment="1">
      <alignment vertical="center"/>
    </xf>
    <xf numFmtId="0" fontId="10" fillId="0" borderId="13" xfId="0" applyFont="1" applyFill="1" applyBorder="1"/>
    <xf numFmtId="0" fontId="10" fillId="0" borderId="33" xfId="0" applyFont="1" applyFill="1" applyBorder="1"/>
    <xf numFmtId="164" fontId="10" fillId="2" borderId="33" xfId="0" applyNumberFormat="1" applyFont="1" applyFill="1" applyBorder="1"/>
    <xf numFmtId="164" fontId="10" fillId="0" borderId="7" xfId="0" applyNumberFormat="1" applyFont="1" applyBorder="1"/>
    <xf numFmtId="164" fontId="10" fillId="0" borderId="34" xfId="0" applyNumberFormat="1" applyFont="1" applyFill="1" applyBorder="1"/>
    <xf numFmtId="164" fontId="6" fillId="0" borderId="34" xfId="0" applyNumberFormat="1" applyFont="1" applyFill="1" applyBorder="1"/>
    <xf numFmtId="0" fontId="10" fillId="0" borderId="35" xfId="0" applyFont="1" applyFill="1" applyBorder="1"/>
    <xf numFmtId="0" fontId="10" fillId="0" borderId="36" xfId="0" applyFont="1" applyFill="1" applyBorder="1"/>
    <xf numFmtId="164" fontId="10" fillId="0" borderId="37" xfId="0" applyNumberFormat="1" applyFont="1" applyBorder="1"/>
    <xf numFmtId="164" fontId="10" fillId="0" borderId="33" xfId="0" applyNumberFormat="1" applyFont="1" applyFill="1" applyBorder="1"/>
    <xf numFmtId="164" fontId="10" fillId="0" borderId="7" xfId="0" applyNumberFormat="1" applyFont="1" applyFill="1" applyBorder="1"/>
    <xf numFmtId="0" fontId="10" fillId="5" borderId="35" xfId="0" applyFont="1" applyFill="1" applyBorder="1"/>
    <xf numFmtId="0" fontId="6" fillId="5" borderId="33" xfId="0" applyFont="1" applyFill="1" applyBorder="1"/>
    <xf numFmtId="164" fontId="6" fillId="5" borderId="33" xfId="0" applyNumberFormat="1" applyFont="1" applyFill="1" applyBorder="1"/>
    <xf numFmtId="164" fontId="6" fillId="5" borderId="37" xfId="0" applyNumberFormat="1" applyFont="1" applyFill="1" applyBorder="1"/>
    <xf numFmtId="0" fontId="9" fillId="5" borderId="36" xfId="0" applyFont="1" applyFill="1" applyBorder="1"/>
    <xf numFmtId="164" fontId="9" fillId="5" borderId="33" xfId="0" applyNumberFormat="1" applyFont="1" applyFill="1" applyBorder="1"/>
    <xf numFmtId="164" fontId="9" fillId="5" borderId="37" xfId="0" applyNumberFormat="1" applyFont="1" applyFill="1" applyBorder="1"/>
    <xf numFmtId="164" fontId="11" fillId="0" borderId="33" xfId="0" applyNumberFormat="1" applyFont="1" applyFill="1" applyBorder="1"/>
    <xf numFmtId="164" fontId="11" fillId="0" borderId="37" xfId="0" applyNumberFormat="1" applyFont="1" applyFill="1" applyBorder="1"/>
    <xf numFmtId="0" fontId="6" fillId="5" borderId="36" xfId="0" applyFont="1" applyFill="1" applyBorder="1"/>
    <xf numFmtId="164" fontId="10" fillId="0" borderId="36" xfId="0" applyNumberFormat="1" applyFont="1" applyFill="1" applyBorder="1"/>
    <xf numFmtId="164" fontId="10" fillId="0" borderId="37" xfId="0" applyNumberFormat="1" applyFont="1" applyFill="1" applyBorder="1"/>
    <xf numFmtId="164" fontId="9" fillId="5" borderId="36" xfId="0" applyNumberFormat="1" applyFont="1" applyFill="1" applyBorder="1"/>
    <xf numFmtId="0" fontId="10" fillId="5" borderId="35" xfId="0" applyFont="1" applyFill="1" applyBorder="1" applyAlignment="1">
      <alignment wrapText="1"/>
    </xf>
    <xf numFmtId="0" fontId="6" fillId="7" borderId="35" xfId="0" applyFont="1" applyFill="1" applyBorder="1"/>
    <xf numFmtId="0" fontId="6" fillId="7" borderId="36" xfId="0" applyFont="1" applyFill="1" applyBorder="1"/>
    <xf numFmtId="164" fontId="6" fillId="7" borderId="33" xfId="0" applyNumberFormat="1" applyFont="1" applyFill="1" applyBorder="1"/>
    <xf numFmtId="164" fontId="6" fillId="7" borderId="7" xfId="0" applyNumberFormat="1" applyFont="1" applyFill="1" applyBorder="1"/>
    <xf numFmtId="0" fontId="10" fillId="5" borderId="38" xfId="0" applyFont="1" applyFill="1" applyBorder="1"/>
    <xf numFmtId="164" fontId="9" fillId="5" borderId="7" xfId="0" applyNumberFormat="1" applyFont="1" applyFill="1" applyBorder="1"/>
    <xf numFmtId="0" fontId="10" fillId="0" borderId="38" xfId="0" applyFont="1" applyFill="1" applyBorder="1"/>
    <xf numFmtId="0" fontId="10" fillId="5" borderId="13" xfId="0" applyFont="1" applyFill="1" applyBorder="1"/>
    <xf numFmtId="0" fontId="11" fillId="5" borderId="35" xfId="0" applyFont="1" applyFill="1" applyBorder="1"/>
    <xf numFmtId="164" fontId="6" fillId="5" borderId="36" xfId="0" applyNumberFormat="1" applyFont="1" applyFill="1" applyBorder="1"/>
    <xf numFmtId="164" fontId="6" fillId="7" borderId="36" xfId="0" applyNumberFormat="1" applyFont="1" applyFill="1" applyBorder="1"/>
    <xf numFmtId="0" fontId="10" fillId="5" borderId="36" xfId="0" applyFont="1" applyFill="1" applyBorder="1"/>
    <xf numFmtId="164" fontId="10" fillId="5" borderId="33" xfId="0" applyNumberFormat="1" applyFont="1" applyFill="1" applyBorder="1"/>
    <xf numFmtId="164" fontId="10" fillId="5" borderId="37" xfId="0" applyNumberFormat="1" applyFont="1" applyFill="1" applyBorder="1"/>
    <xf numFmtId="0" fontId="10" fillId="8" borderId="35" xfId="0" applyFont="1" applyFill="1" applyBorder="1"/>
    <xf numFmtId="0" fontId="9" fillId="8" borderId="36" xfId="0" applyFont="1" applyFill="1" applyBorder="1"/>
    <xf numFmtId="164" fontId="9" fillId="8" borderId="33" xfId="0" applyNumberFormat="1" applyFont="1" applyFill="1" applyBorder="1"/>
    <xf numFmtId="164" fontId="9" fillId="8" borderId="37" xfId="0" applyNumberFormat="1" applyFont="1" applyFill="1" applyBorder="1"/>
    <xf numFmtId="164" fontId="10" fillId="2" borderId="36" xfId="0" applyNumberFormat="1" applyFont="1" applyFill="1" applyBorder="1"/>
    <xf numFmtId="0" fontId="6" fillId="7" borderId="16" xfId="0" applyFont="1" applyFill="1" applyBorder="1"/>
    <xf numFmtId="0" fontId="6" fillId="7" borderId="14" xfId="0" applyFont="1" applyFill="1" applyBorder="1"/>
    <xf numFmtId="164" fontId="6" fillId="7" borderId="14" xfId="0" applyNumberFormat="1" applyFont="1" applyFill="1" applyBorder="1"/>
    <xf numFmtId="164" fontId="6" fillId="7" borderId="9" xfId="0" applyNumberFormat="1" applyFont="1" applyFill="1" applyBorder="1"/>
    <xf numFmtId="0" fontId="11" fillId="8" borderId="10" xfId="0" applyFont="1" applyFill="1" applyBorder="1"/>
    <xf numFmtId="164" fontId="9" fillId="8" borderId="39" xfId="0" applyNumberFormat="1" applyFont="1" applyFill="1" applyBorder="1"/>
    <xf numFmtId="0" fontId="0" fillId="0" borderId="0" xfId="0" applyBorder="1"/>
    <xf numFmtId="0" fontId="11" fillId="0" borderId="10" xfId="0" applyFont="1" applyFill="1" applyBorder="1"/>
    <xf numFmtId="164" fontId="11" fillId="0" borderId="11" xfId="0" applyNumberFormat="1" applyFont="1" applyFill="1" applyBorder="1"/>
    <xf numFmtId="164" fontId="11" fillId="0" borderId="39" xfId="0" applyNumberFormat="1" applyFont="1" applyFill="1" applyBorder="1"/>
    <xf numFmtId="0" fontId="9" fillId="5" borderId="33" xfId="0" applyFont="1" applyFill="1" applyBorder="1"/>
    <xf numFmtId="164" fontId="6" fillId="5" borderId="7" xfId="0" applyNumberFormat="1" applyFont="1" applyFill="1" applyBorder="1"/>
    <xf numFmtId="0" fontId="10" fillId="0" borderId="16" xfId="0" applyFont="1" applyFill="1" applyBorder="1"/>
    <xf numFmtId="0" fontId="10" fillId="0" borderId="14" xfId="0" applyFont="1" applyFill="1" applyBorder="1"/>
    <xf numFmtId="164" fontId="10" fillId="2" borderId="14" xfId="0" applyNumberFormat="1" applyFont="1" applyFill="1" applyBorder="1"/>
    <xf numFmtId="164" fontId="10" fillId="0" borderId="17" xfId="0" applyNumberFormat="1" applyFont="1" applyBorder="1"/>
    <xf numFmtId="164" fontId="10" fillId="0" borderId="14" xfId="0" applyNumberFormat="1" applyFont="1" applyFill="1" applyBorder="1"/>
    <xf numFmtId="164" fontId="10" fillId="0" borderId="17" xfId="0" applyNumberFormat="1" applyFont="1" applyFill="1" applyBorder="1"/>
    <xf numFmtId="0" fontId="9" fillId="7" borderId="40" xfId="0" applyFont="1" applyFill="1" applyBorder="1" applyAlignment="1">
      <alignment wrapText="1"/>
    </xf>
    <xf numFmtId="0" fontId="9" fillId="7" borderId="41" xfId="0" applyFont="1" applyFill="1" applyBorder="1"/>
    <xf numFmtId="164" fontId="6" fillId="7" borderId="41" xfId="0" applyNumberFormat="1" applyFont="1" applyFill="1" applyBorder="1"/>
    <xf numFmtId="164" fontId="6" fillId="7" borderId="42" xfId="0" applyNumberFormat="1" applyFont="1" applyFill="1" applyBorder="1"/>
    <xf numFmtId="0" fontId="10" fillId="5" borderId="13" xfId="0" applyFont="1" applyFill="1" applyBorder="1" applyAlignment="1">
      <alignment wrapText="1"/>
    </xf>
    <xf numFmtId="0" fontId="10" fillId="0" borderId="35" xfId="0" applyFont="1" applyBorder="1"/>
    <xf numFmtId="0" fontId="11" fillId="0" borderId="36" xfId="0" applyFont="1" applyBorder="1"/>
    <xf numFmtId="0" fontId="11" fillId="0" borderId="35" xfId="0" applyFont="1" applyFill="1" applyBorder="1"/>
    <xf numFmtId="0" fontId="11" fillId="5" borderId="35" xfId="0" applyFont="1" applyFill="1" applyBorder="1" applyAlignment="1">
      <alignment wrapText="1"/>
    </xf>
    <xf numFmtId="0" fontId="6" fillId="5" borderId="6" xfId="0" applyFont="1" applyFill="1" applyBorder="1"/>
    <xf numFmtId="164" fontId="6" fillId="5" borderId="6" xfId="0" applyNumberFormat="1" applyFont="1" applyFill="1" applyBorder="1"/>
    <xf numFmtId="164" fontId="6" fillId="5" borderId="17" xfId="0" applyNumberFormat="1" applyFont="1" applyFill="1" applyBorder="1"/>
    <xf numFmtId="0" fontId="10" fillId="0" borderId="43" xfId="0" applyFont="1" applyFill="1" applyBorder="1"/>
    <xf numFmtId="164" fontId="10" fillId="0" borderId="39" xfId="0" applyNumberFormat="1" applyFont="1" applyBorder="1"/>
    <xf numFmtId="0" fontId="10" fillId="5" borderId="35" xfId="0" applyFont="1" applyFill="1" applyBorder="1" applyAlignment="1">
      <alignment vertical="center" wrapText="1"/>
    </xf>
    <xf numFmtId="0" fontId="10" fillId="0" borderId="36" xfId="0" applyFont="1" applyBorder="1"/>
    <xf numFmtId="0" fontId="11" fillId="5" borderId="35" xfId="0" applyFont="1" applyFill="1" applyBorder="1" applyAlignment="1">
      <alignment vertical="center" wrapText="1"/>
    </xf>
    <xf numFmtId="164" fontId="10" fillId="5" borderId="36" xfId="0" applyNumberFormat="1" applyFont="1" applyFill="1" applyBorder="1"/>
    <xf numFmtId="0" fontId="11" fillId="5" borderId="16" xfId="0" applyFont="1" applyFill="1" applyBorder="1"/>
    <xf numFmtId="0" fontId="9" fillId="5" borderId="14" xfId="0" applyFont="1" applyFill="1" applyBorder="1"/>
    <xf numFmtId="164" fontId="9" fillId="5" borderId="14" xfId="0" applyNumberFormat="1" applyFont="1" applyFill="1" applyBorder="1"/>
    <xf numFmtId="164" fontId="9" fillId="5" borderId="17" xfId="0" applyNumberFormat="1" applyFont="1" applyFill="1" applyBorder="1"/>
    <xf numFmtId="0" fontId="10" fillId="0" borderId="44" xfId="0" applyFont="1" applyFill="1" applyBorder="1"/>
    <xf numFmtId="0" fontId="10" fillId="0" borderId="45" xfId="0" applyFont="1" applyFill="1" applyBorder="1"/>
    <xf numFmtId="0" fontId="10" fillId="0" borderId="45" xfId="0" applyFont="1" applyBorder="1"/>
    <xf numFmtId="164" fontId="10" fillId="0" borderId="45" xfId="0" applyNumberFormat="1" applyFont="1" applyFill="1" applyBorder="1"/>
    <xf numFmtId="164" fontId="10" fillId="0" borderId="46" xfId="0" applyNumberFormat="1" applyFont="1" applyFill="1" applyBorder="1"/>
    <xf numFmtId="0" fontId="10" fillId="8" borderId="13" xfId="0" applyFont="1" applyFill="1" applyBorder="1"/>
    <xf numFmtId="0" fontId="9" fillId="5" borderId="7" xfId="0" applyFont="1" applyFill="1" applyBorder="1"/>
    <xf numFmtId="164" fontId="9" fillId="5" borderId="34" xfId="0" applyNumberFormat="1" applyFont="1" applyFill="1" applyBorder="1"/>
    <xf numFmtId="164" fontId="9" fillId="5" borderId="47" xfId="0" applyNumberFormat="1" applyFont="1" applyFill="1" applyBorder="1"/>
    <xf numFmtId="0" fontId="10" fillId="0" borderId="37" xfId="0" applyFont="1" applyBorder="1"/>
    <xf numFmtId="164" fontId="10" fillId="0" borderId="48" xfId="0" applyNumberFormat="1" applyFont="1" applyFill="1" applyBorder="1"/>
    <xf numFmtId="0" fontId="9" fillId="5" borderId="37" xfId="0" applyFont="1" applyFill="1" applyBorder="1"/>
    <xf numFmtId="164" fontId="9" fillId="5" borderId="11" xfId="0" applyNumberFormat="1" applyFont="1" applyFill="1" applyBorder="1"/>
    <xf numFmtId="164" fontId="9" fillId="5" borderId="48" xfId="0" applyNumberFormat="1" applyFont="1" applyFill="1" applyBorder="1"/>
    <xf numFmtId="0" fontId="10" fillId="0" borderId="49" xfId="0" applyFont="1" applyBorder="1"/>
    <xf numFmtId="0" fontId="10" fillId="0" borderId="50" xfId="0" applyFont="1" applyBorder="1"/>
    <xf numFmtId="0" fontId="10" fillId="0" borderId="51" xfId="0" applyFont="1" applyBorder="1"/>
    <xf numFmtId="164" fontId="10" fillId="0" borderId="52" xfId="0" applyNumberFormat="1" applyFont="1" applyFill="1" applyBorder="1"/>
    <xf numFmtId="0" fontId="9" fillId="8" borderId="33" xfId="0" applyFont="1" applyFill="1" applyBorder="1"/>
    <xf numFmtId="0" fontId="9" fillId="8" borderId="7" xfId="0" applyFont="1" applyFill="1" applyBorder="1"/>
    <xf numFmtId="164" fontId="11" fillId="0" borderId="48" xfId="0" applyNumberFormat="1" applyFont="1" applyFill="1" applyBorder="1"/>
    <xf numFmtId="0" fontId="10" fillId="5" borderId="16" xfId="0" applyFont="1" applyFill="1" applyBorder="1"/>
    <xf numFmtId="0" fontId="9" fillId="5" borderId="17" xfId="0" applyFont="1" applyFill="1" applyBorder="1"/>
    <xf numFmtId="164" fontId="9" fillId="5" borderId="53" xfId="0" applyNumberFormat="1" applyFont="1" applyFill="1" applyBorder="1"/>
    <xf numFmtId="0" fontId="10" fillId="0" borderId="10" xfId="0" applyFont="1" applyBorder="1"/>
    <xf numFmtId="0" fontId="10" fillId="0" borderId="39" xfId="0" applyFont="1" applyBorder="1"/>
    <xf numFmtId="164" fontId="10" fillId="0" borderId="54" xfId="0" applyNumberFormat="1" applyFont="1" applyFill="1" applyBorder="1"/>
    <xf numFmtId="0" fontId="10" fillId="8" borderId="10" xfId="0" applyFont="1" applyFill="1" applyBorder="1"/>
    <xf numFmtId="0" fontId="9" fillId="8" borderId="39" xfId="0" applyFont="1" applyFill="1" applyBorder="1"/>
    <xf numFmtId="164" fontId="9" fillId="8" borderId="54" xfId="0" applyNumberFormat="1" applyFont="1" applyFill="1" applyBorder="1"/>
    <xf numFmtId="0" fontId="10" fillId="0" borderId="55" xfId="0" applyFont="1" applyFill="1" applyBorder="1"/>
    <xf numFmtId="0" fontId="10" fillId="0" borderId="56" xfId="0" applyFont="1" applyBorder="1"/>
    <xf numFmtId="0" fontId="10" fillId="0" borderId="57" xfId="0" applyFont="1" applyBorder="1"/>
    <xf numFmtId="164" fontId="10" fillId="0" borderId="56" xfId="0" applyNumberFormat="1" applyFont="1" applyFill="1" applyBorder="1"/>
    <xf numFmtId="164" fontId="11" fillId="0" borderId="53" xfId="0" applyNumberFormat="1" applyFont="1" applyFill="1" applyBorder="1"/>
    <xf numFmtId="164" fontId="9" fillId="8" borderId="58" xfId="0" applyNumberFormat="1" applyFont="1" applyFill="1" applyBorder="1"/>
    <xf numFmtId="164" fontId="11" fillId="0" borderId="59" xfId="0" applyNumberFormat="1" applyFont="1" applyFill="1" applyBorder="1"/>
    <xf numFmtId="0" fontId="10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/>
    <xf numFmtId="0" fontId="13" fillId="2" borderId="0" xfId="0" applyFont="1" applyFill="1" applyBorder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view="pageBreakPreview" zoomScaleSheetLayoutView="100" workbookViewId="0">
      <selection activeCell="A6" sqref="A6:E6"/>
    </sheetView>
  </sheetViews>
  <sheetFormatPr defaultRowHeight="12.75"/>
  <cols>
    <col min="1" max="1" width="55" customWidth="1"/>
    <col min="2" max="2" width="8.28515625" customWidth="1"/>
    <col min="3" max="3" width="13.42578125" bestFit="1" customWidth="1"/>
    <col min="4" max="4" width="10.5703125" customWidth="1"/>
    <col min="5" max="5" width="11" customWidth="1"/>
    <col min="6" max="6" width="13.28515625" style="2" customWidth="1"/>
    <col min="7" max="7" width="11.5703125" style="2" customWidth="1"/>
    <col min="8" max="8" width="10.42578125" style="2" customWidth="1"/>
    <col min="9" max="10" width="9.140625" style="3"/>
    <col min="11" max="11" width="9.140625" style="2"/>
  </cols>
  <sheetData>
    <row r="1" spans="1:14" ht="15">
      <c r="A1" t="s">
        <v>0</v>
      </c>
      <c r="D1" s="1" t="s">
        <v>1</v>
      </c>
    </row>
    <row r="2" spans="1:14" ht="15">
      <c r="A2" s="4" t="s">
        <v>2</v>
      </c>
      <c r="B2" s="5"/>
      <c r="C2" s="5"/>
      <c r="D2" s="5"/>
      <c r="G2" s="5"/>
    </row>
    <row r="3" spans="1:14" ht="15">
      <c r="A3" s="6" t="s">
        <v>3</v>
      </c>
      <c r="B3" s="6"/>
      <c r="C3" s="6"/>
      <c r="D3" s="6"/>
      <c r="E3" s="5"/>
      <c r="M3" s="2"/>
    </row>
    <row r="4" spans="1:14" ht="51" customHeight="1">
      <c r="A4" s="7" t="s">
        <v>4</v>
      </c>
      <c r="B4" s="7"/>
      <c r="C4" s="7"/>
      <c r="D4" s="7"/>
      <c r="E4" s="7"/>
      <c r="N4" s="2"/>
    </row>
    <row r="5" spans="1:14" ht="30" customHeight="1" thickBot="1">
      <c r="A5" s="8" t="s">
        <v>5</v>
      </c>
      <c r="B5" s="8"/>
      <c r="C5" s="8"/>
      <c r="D5" s="8"/>
      <c r="E5" s="8"/>
    </row>
    <row r="6" spans="1:14" ht="21.75" customHeight="1">
      <c r="A6" s="9" t="s">
        <v>6</v>
      </c>
      <c r="B6" s="10"/>
      <c r="C6" s="10"/>
      <c r="D6" s="10"/>
      <c r="E6" s="11"/>
      <c r="F6" s="12" t="s">
        <v>7</v>
      </c>
      <c r="G6" s="13"/>
      <c r="H6" s="14" t="s">
        <v>8</v>
      </c>
    </row>
    <row r="7" spans="1:14">
      <c r="A7" s="15" t="s">
        <v>9</v>
      </c>
      <c r="B7" s="16" t="s">
        <v>10</v>
      </c>
      <c r="C7" s="17" t="s">
        <v>11</v>
      </c>
      <c r="D7" s="18"/>
      <c r="E7" s="19" t="s">
        <v>12</v>
      </c>
      <c r="F7" s="20" t="s">
        <v>13</v>
      </c>
      <c r="G7" s="21" t="s">
        <v>12</v>
      </c>
      <c r="H7" s="22"/>
    </row>
    <row r="8" spans="1:14" ht="63.75">
      <c r="A8" s="23" t="s">
        <v>14</v>
      </c>
      <c r="B8" s="16" t="s">
        <v>15</v>
      </c>
      <c r="C8" s="24" t="s">
        <v>16</v>
      </c>
      <c r="D8" s="24" t="s">
        <v>17</v>
      </c>
      <c r="E8" s="25" t="s">
        <v>18</v>
      </c>
      <c r="F8" s="26" t="s">
        <v>17</v>
      </c>
      <c r="G8" s="27" t="s">
        <v>19</v>
      </c>
      <c r="H8" s="28"/>
    </row>
    <row r="9" spans="1:14">
      <c r="A9" s="29">
        <v>1</v>
      </c>
      <c r="B9" s="30">
        <v>2</v>
      </c>
      <c r="C9" s="30">
        <v>3</v>
      </c>
      <c r="D9" s="30">
        <v>4</v>
      </c>
      <c r="E9" s="31" t="s">
        <v>20</v>
      </c>
      <c r="F9" s="32">
        <v>6</v>
      </c>
      <c r="G9" s="33" t="s">
        <v>21</v>
      </c>
      <c r="H9" s="34" t="s">
        <v>22</v>
      </c>
    </row>
    <row r="10" spans="1:14" ht="21.75" hidden="1" customHeight="1" thickBot="1">
      <c r="A10" s="35" t="s">
        <v>23</v>
      </c>
      <c r="B10" s="36">
        <f>B11+B205</f>
        <v>11869</v>
      </c>
      <c r="C10" s="37">
        <v>11194</v>
      </c>
      <c r="D10" s="38">
        <f t="shared" ref="D10:D73" si="0">C10*100/B10</f>
        <v>94.312915999662991</v>
      </c>
      <c r="E10" s="39">
        <f t="shared" ref="E10:E73" si="1">D10-75</f>
        <v>19.312915999662991</v>
      </c>
      <c r="F10" s="40">
        <v>88.7</v>
      </c>
      <c r="G10" s="41">
        <v>13.7</v>
      </c>
      <c r="H10" s="42">
        <f>D10-F10</f>
        <v>5.612915999662988</v>
      </c>
    </row>
    <row r="11" spans="1:14" ht="48" hidden="1" thickBot="1">
      <c r="A11" s="43" t="s">
        <v>24</v>
      </c>
      <c r="B11" s="44">
        <f>B12+B20+B26+B40+B67+B99+B120+B128+B137+B147+B153+B161+B167+B173+B179+B185+B191+B197</f>
        <v>11512</v>
      </c>
      <c r="C11" s="45">
        <v>10843</v>
      </c>
      <c r="D11" s="46">
        <f t="shared" si="0"/>
        <v>94.188672689367621</v>
      </c>
      <c r="E11" s="47">
        <f t="shared" si="1"/>
        <v>19.188672689367621</v>
      </c>
      <c r="F11" s="48">
        <v>88.7</v>
      </c>
      <c r="G11" s="49">
        <v>13.7</v>
      </c>
      <c r="H11" s="50">
        <f t="shared" ref="H11:H74" si="2">D11-F11</f>
        <v>5.4886726893676183</v>
      </c>
    </row>
    <row r="12" spans="1:14" ht="15.75" hidden="1">
      <c r="A12" s="51" t="s">
        <v>25</v>
      </c>
      <c r="B12" s="52">
        <f>B13+B18</f>
        <v>249</v>
      </c>
      <c r="C12" s="52">
        <f>C13+C18</f>
        <v>247</v>
      </c>
      <c r="D12" s="53">
        <f t="shared" si="0"/>
        <v>99.196787148594382</v>
      </c>
      <c r="E12" s="54">
        <f t="shared" si="1"/>
        <v>24.196787148594382</v>
      </c>
      <c r="F12" s="55">
        <v>99.5</v>
      </c>
      <c r="G12" s="56">
        <v>24.5</v>
      </c>
      <c r="H12" s="57">
        <f t="shared" si="2"/>
        <v>-0.30321285140561827</v>
      </c>
    </row>
    <row r="13" spans="1:14" ht="15.75">
      <c r="A13" s="58" t="s">
        <v>26</v>
      </c>
      <c r="B13" s="59">
        <f>SUM(B14:B17)</f>
        <v>249</v>
      </c>
      <c r="C13" s="59">
        <f>SUM(C14:C17)</f>
        <v>247</v>
      </c>
      <c r="D13" s="60">
        <f t="shared" si="0"/>
        <v>99.196787148594382</v>
      </c>
      <c r="E13" s="60">
        <f t="shared" si="1"/>
        <v>24.196787148594382</v>
      </c>
      <c r="F13" s="61">
        <v>99.5</v>
      </c>
      <c r="G13" s="62">
        <v>24.5</v>
      </c>
      <c r="H13" s="63">
        <f t="shared" si="2"/>
        <v>-0.30321285140561827</v>
      </c>
    </row>
    <row r="14" spans="1:14" ht="15.75" hidden="1">
      <c r="A14" s="64" t="s">
        <v>27</v>
      </c>
      <c r="B14" s="64">
        <v>57</v>
      </c>
      <c r="C14" s="64">
        <v>56</v>
      </c>
      <c r="D14" s="65">
        <f t="shared" si="0"/>
        <v>98.245614035087726</v>
      </c>
      <c r="E14" s="66">
        <f t="shared" si="1"/>
        <v>23.245614035087726</v>
      </c>
      <c r="F14" s="67">
        <v>100</v>
      </c>
      <c r="G14" s="67">
        <v>25</v>
      </c>
      <c r="H14" s="68">
        <f t="shared" si="2"/>
        <v>-1.7543859649122737</v>
      </c>
    </row>
    <row r="15" spans="1:14" ht="15.75" hidden="1">
      <c r="A15" s="64" t="s">
        <v>28</v>
      </c>
      <c r="B15" s="64">
        <v>71</v>
      </c>
      <c r="C15" s="64">
        <v>70</v>
      </c>
      <c r="D15" s="65">
        <f t="shared" si="0"/>
        <v>98.591549295774641</v>
      </c>
      <c r="E15" s="66">
        <f t="shared" si="1"/>
        <v>23.591549295774641</v>
      </c>
      <c r="F15" s="67">
        <v>99.4</v>
      </c>
      <c r="G15" s="67">
        <v>24.4</v>
      </c>
      <c r="H15" s="68">
        <f t="shared" si="2"/>
        <v>-0.8084507042253648</v>
      </c>
    </row>
    <row r="16" spans="1:14" ht="15.75" hidden="1">
      <c r="A16" s="64" t="s">
        <v>29</v>
      </c>
      <c r="B16" s="64">
        <v>50</v>
      </c>
      <c r="C16" s="64">
        <v>50</v>
      </c>
      <c r="D16" s="65">
        <f t="shared" si="0"/>
        <v>100</v>
      </c>
      <c r="E16" s="66">
        <f t="shared" si="1"/>
        <v>25</v>
      </c>
      <c r="F16" s="67">
        <v>98.7</v>
      </c>
      <c r="G16" s="67">
        <v>23.7</v>
      </c>
      <c r="H16" s="68">
        <f t="shared" si="2"/>
        <v>1.2999999999999972</v>
      </c>
    </row>
    <row r="17" spans="1:12" ht="15.75" hidden="1">
      <c r="A17" s="64" t="s">
        <v>30</v>
      </c>
      <c r="B17" s="64">
        <v>71</v>
      </c>
      <c r="C17" s="64">
        <v>71</v>
      </c>
      <c r="D17" s="67">
        <f t="shared" si="0"/>
        <v>100</v>
      </c>
      <c r="E17" s="67">
        <f t="shared" si="1"/>
        <v>25</v>
      </c>
      <c r="F17" s="67">
        <v>100</v>
      </c>
      <c r="G17" s="67">
        <v>25</v>
      </c>
      <c r="H17" s="68">
        <f t="shared" si="2"/>
        <v>0</v>
      </c>
    </row>
    <row r="18" spans="1:12" ht="31.5" hidden="1">
      <c r="A18" s="69" t="s">
        <v>31</v>
      </c>
      <c r="B18" s="59">
        <f>B19</f>
        <v>0</v>
      </c>
      <c r="C18" s="59">
        <f>C19</f>
        <v>0</v>
      </c>
      <c r="D18" s="60" t="e">
        <f t="shared" si="0"/>
        <v>#DIV/0!</v>
      </c>
      <c r="E18" s="60" t="e">
        <f t="shared" si="1"/>
        <v>#DIV/0!</v>
      </c>
      <c r="F18" s="67"/>
      <c r="G18" s="67"/>
      <c r="H18" s="68" t="e">
        <f t="shared" si="2"/>
        <v>#DIV/0!</v>
      </c>
    </row>
    <row r="19" spans="1:12" ht="15.75" hidden="1">
      <c r="A19" s="64" t="s">
        <v>27</v>
      </c>
      <c r="B19" s="64"/>
      <c r="C19" s="64"/>
      <c r="D19" s="65" t="e">
        <f t="shared" si="0"/>
        <v>#DIV/0!</v>
      </c>
      <c r="E19" s="66" t="e">
        <f t="shared" si="1"/>
        <v>#DIV/0!</v>
      </c>
      <c r="F19" s="67"/>
      <c r="G19" s="67"/>
      <c r="H19" s="68" t="e">
        <f t="shared" si="2"/>
        <v>#DIV/0!</v>
      </c>
    </row>
    <row r="20" spans="1:12" ht="15.75" hidden="1">
      <c r="A20" s="70" t="s">
        <v>32</v>
      </c>
      <c r="B20" s="70">
        <f>B21</f>
        <v>244</v>
      </c>
      <c r="C20" s="70">
        <f>C21</f>
        <v>232</v>
      </c>
      <c r="D20" s="71">
        <f t="shared" si="0"/>
        <v>95.081967213114751</v>
      </c>
      <c r="E20" s="71">
        <f t="shared" si="1"/>
        <v>20.081967213114751</v>
      </c>
      <c r="F20" s="72">
        <v>94.3</v>
      </c>
      <c r="G20" s="72">
        <v>19.3</v>
      </c>
      <c r="H20" s="73">
        <f t="shared" si="2"/>
        <v>0.78196721311475414</v>
      </c>
    </row>
    <row r="21" spans="1:12" ht="15.75" hidden="1">
      <c r="A21" s="58" t="s">
        <v>33</v>
      </c>
      <c r="B21" s="59">
        <f>B24+B23+B22+B25</f>
        <v>244</v>
      </c>
      <c r="C21" s="59">
        <f>C24+C23+C22+C25</f>
        <v>232</v>
      </c>
      <c r="D21" s="60">
        <f t="shared" si="0"/>
        <v>95.081967213114751</v>
      </c>
      <c r="E21" s="60">
        <f t="shared" si="1"/>
        <v>20.081967213114751</v>
      </c>
      <c r="F21" s="62">
        <v>94.3</v>
      </c>
      <c r="G21" s="62">
        <v>19.3</v>
      </c>
      <c r="H21" s="63">
        <f t="shared" si="2"/>
        <v>0.78196721311475414</v>
      </c>
    </row>
    <row r="22" spans="1:12" ht="15.75" hidden="1">
      <c r="A22" s="64" t="s">
        <v>27</v>
      </c>
      <c r="B22" s="64">
        <v>136</v>
      </c>
      <c r="C22" s="64">
        <v>127</v>
      </c>
      <c r="D22" s="65">
        <f t="shared" si="0"/>
        <v>93.382352941176464</v>
      </c>
      <c r="E22" s="66">
        <f t="shared" si="1"/>
        <v>18.382352941176464</v>
      </c>
      <c r="F22" s="67">
        <v>90.8</v>
      </c>
      <c r="G22" s="67">
        <v>15.8</v>
      </c>
      <c r="H22" s="68">
        <f t="shared" si="2"/>
        <v>2.5823529411764667</v>
      </c>
    </row>
    <row r="23" spans="1:12" ht="15.75" hidden="1">
      <c r="A23" s="64" t="s">
        <v>28</v>
      </c>
      <c r="B23" s="64">
        <v>15</v>
      </c>
      <c r="C23" s="64">
        <v>15</v>
      </c>
      <c r="D23" s="65">
        <f t="shared" si="0"/>
        <v>100</v>
      </c>
      <c r="E23" s="66">
        <f t="shared" si="1"/>
        <v>25</v>
      </c>
      <c r="F23" s="67">
        <v>89.8</v>
      </c>
      <c r="G23" s="67">
        <v>14.8</v>
      </c>
      <c r="H23" s="68">
        <f t="shared" si="2"/>
        <v>10.200000000000003</v>
      </c>
    </row>
    <row r="24" spans="1:12" ht="15.75" hidden="1">
      <c r="A24" s="64" t="s">
        <v>29</v>
      </c>
      <c r="B24" s="64">
        <v>51</v>
      </c>
      <c r="C24" s="64">
        <v>51</v>
      </c>
      <c r="D24" s="65">
        <f t="shared" si="0"/>
        <v>100</v>
      </c>
      <c r="E24" s="66">
        <f t="shared" si="1"/>
        <v>25</v>
      </c>
      <c r="F24" s="67">
        <v>100</v>
      </c>
      <c r="G24" s="67">
        <v>25</v>
      </c>
      <c r="H24" s="68">
        <f t="shared" si="2"/>
        <v>0</v>
      </c>
    </row>
    <row r="25" spans="1:12" ht="15.75" hidden="1">
      <c r="A25" s="64" t="s">
        <v>30</v>
      </c>
      <c r="B25" s="64">
        <v>42</v>
      </c>
      <c r="C25" s="64">
        <v>39</v>
      </c>
      <c r="D25" s="67">
        <f t="shared" si="0"/>
        <v>92.857142857142861</v>
      </c>
      <c r="E25" s="67">
        <f t="shared" si="1"/>
        <v>17.857142857142861</v>
      </c>
      <c r="F25" s="67">
        <v>99.2</v>
      </c>
      <c r="G25" s="67">
        <v>24.2</v>
      </c>
      <c r="H25" s="68">
        <f t="shared" si="2"/>
        <v>-6.3428571428571416</v>
      </c>
    </row>
    <row r="26" spans="1:12" ht="15.75" hidden="1">
      <c r="A26" s="70" t="s">
        <v>34</v>
      </c>
      <c r="B26" s="70">
        <f>B27+B32+B35</f>
        <v>764</v>
      </c>
      <c r="C26" s="70">
        <f>C27+C32+C35</f>
        <v>745</v>
      </c>
      <c r="D26" s="71">
        <f t="shared" si="0"/>
        <v>97.513089005235599</v>
      </c>
      <c r="E26" s="71">
        <f t="shared" si="1"/>
        <v>22.513089005235599</v>
      </c>
      <c r="F26" s="72">
        <v>97.8</v>
      </c>
      <c r="G26" s="72">
        <v>22.8</v>
      </c>
      <c r="H26" s="73">
        <f t="shared" si="2"/>
        <v>-0.28691099476439774</v>
      </c>
    </row>
    <row r="27" spans="1:12" s="74" customFormat="1" ht="15.75">
      <c r="A27" s="58" t="s">
        <v>35</v>
      </c>
      <c r="B27" s="59">
        <f>B28+B29+B30+B31</f>
        <v>649</v>
      </c>
      <c r="C27" s="59">
        <f>C28+C29+C30+C31</f>
        <v>638</v>
      </c>
      <c r="D27" s="60">
        <f t="shared" si="0"/>
        <v>98.305084745762713</v>
      </c>
      <c r="E27" s="60">
        <f t="shared" si="1"/>
        <v>23.305084745762713</v>
      </c>
      <c r="F27" s="62">
        <v>98.5</v>
      </c>
      <c r="G27" s="62">
        <v>23.5</v>
      </c>
      <c r="H27" s="63">
        <f t="shared" si="2"/>
        <v>-0.19491525423728717</v>
      </c>
      <c r="I27" s="3"/>
      <c r="J27" s="3"/>
      <c r="K27" s="2"/>
      <c r="L27"/>
    </row>
    <row r="28" spans="1:12" ht="15.75" hidden="1">
      <c r="A28" s="64" t="s">
        <v>27</v>
      </c>
      <c r="B28" s="64">
        <v>212</v>
      </c>
      <c r="C28" s="64">
        <v>204</v>
      </c>
      <c r="D28" s="67">
        <f t="shared" si="0"/>
        <v>96.226415094339629</v>
      </c>
      <c r="E28" s="67">
        <f t="shared" si="1"/>
        <v>21.226415094339629</v>
      </c>
      <c r="F28" s="67">
        <v>98.2</v>
      </c>
      <c r="G28" s="67">
        <v>23.2</v>
      </c>
      <c r="H28" s="68">
        <f t="shared" si="2"/>
        <v>-1.973584905660374</v>
      </c>
    </row>
    <row r="29" spans="1:12" ht="15.75" hidden="1">
      <c r="A29" s="64" t="s">
        <v>28</v>
      </c>
      <c r="B29" s="64">
        <v>123</v>
      </c>
      <c r="C29" s="64">
        <v>123</v>
      </c>
      <c r="D29" s="67">
        <f t="shared" si="0"/>
        <v>100</v>
      </c>
      <c r="E29" s="67">
        <f t="shared" si="1"/>
        <v>25</v>
      </c>
      <c r="F29" s="67">
        <v>97.8</v>
      </c>
      <c r="G29" s="67">
        <v>22.8</v>
      </c>
      <c r="H29" s="68">
        <f t="shared" si="2"/>
        <v>2.2000000000000028</v>
      </c>
    </row>
    <row r="30" spans="1:12" ht="15.75" hidden="1">
      <c r="A30" s="64" t="s">
        <v>29</v>
      </c>
      <c r="B30" s="64">
        <v>181</v>
      </c>
      <c r="C30" s="64">
        <v>181</v>
      </c>
      <c r="D30" s="67">
        <f t="shared" si="0"/>
        <v>100</v>
      </c>
      <c r="E30" s="67">
        <f t="shared" si="1"/>
        <v>25</v>
      </c>
      <c r="F30" s="67">
        <v>99.5</v>
      </c>
      <c r="G30" s="67">
        <v>24.5</v>
      </c>
      <c r="H30" s="68">
        <f t="shared" si="2"/>
        <v>0.5</v>
      </c>
    </row>
    <row r="31" spans="1:12" ht="15.75" hidden="1">
      <c r="A31" s="64" t="s">
        <v>30</v>
      </c>
      <c r="B31" s="64">
        <v>133</v>
      </c>
      <c r="C31" s="64">
        <v>130</v>
      </c>
      <c r="D31" s="67">
        <f t="shared" si="0"/>
        <v>97.744360902255636</v>
      </c>
      <c r="E31" s="67">
        <f t="shared" si="1"/>
        <v>22.744360902255636</v>
      </c>
      <c r="F31" s="67">
        <v>100</v>
      </c>
      <c r="G31" s="67">
        <v>25</v>
      </c>
      <c r="H31" s="68">
        <f t="shared" si="2"/>
        <v>-2.2556390977443641</v>
      </c>
    </row>
    <row r="32" spans="1:12" ht="15.75" hidden="1">
      <c r="A32" s="58" t="s">
        <v>36</v>
      </c>
      <c r="B32" s="59">
        <f>B33+B34</f>
        <v>0</v>
      </c>
      <c r="C32" s="59">
        <f>C33+C34</f>
        <v>0</v>
      </c>
      <c r="D32" s="60" t="e">
        <f t="shared" si="0"/>
        <v>#DIV/0!</v>
      </c>
      <c r="E32" s="60" t="e">
        <f t="shared" si="1"/>
        <v>#DIV/0!</v>
      </c>
      <c r="F32" s="67"/>
      <c r="G32" s="67"/>
      <c r="H32" s="68" t="e">
        <f t="shared" si="2"/>
        <v>#DIV/0!</v>
      </c>
    </row>
    <row r="33" spans="1:8" ht="15.75" hidden="1">
      <c r="A33" s="64" t="s">
        <v>27</v>
      </c>
      <c r="B33" s="64"/>
      <c r="C33" s="64"/>
      <c r="D33" s="67" t="e">
        <f t="shared" si="0"/>
        <v>#DIV/0!</v>
      </c>
      <c r="E33" s="67" t="e">
        <f t="shared" si="1"/>
        <v>#DIV/0!</v>
      </c>
      <c r="F33" s="67"/>
      <c r="G33" s="67"/>
      <c r="H33" s="68" t="e">
        <f t="shared" si="2"/>
        <v>#DIV/0!</v>
      </c>
    </row>
    <row r="34" spans="1:8" ht="15.75" hidden="1">
      <c r="A34" s="64" t="s">
        <v>30</v>
      </c>
      <c r="B34" s="64"/>
      <c r="C34" s="64"/>
      <c r="D34" s="67" t="e">
        <f>C34*100/B34</f>
        <v>#DIV/0!</v>
      </c>
      <c r="E34" s="67" t="e">
        <f t="shared" si="1"/>
        <v>#DIV/0!</v>
      </c>
      <c r="F34" s="67"/>
      <c r="G34" s="67"/>
      <c r="H34" s="68" t="e">
        <f t="shared" si="2"/>
        <v>#DIV/0!</v>
      </c>
    </row>
    <row r="35" spans="1:8" ht="34.5" hidden="1" customHeight="1">
      <c r="A35" s="75" t="s">
        <v>37</v>
      </c>
      <c r="B35" s="59">
        <f>B36+B37+B38+B39</f>
        <v>115</v>
      </c>
      <c r="C35" s="59">
        <f>C36+C37+C38+C39</f>
        <v>107</v>
      </c>
      <c r="D35" s="60">
        <f t="shared" si="0"/>
        <v>93.043478260869563</v>
      </c>
      <c r="E35" s="60">
        <f t="shared" si="1"/>
        <v>18.043478260869563</v>
      </c>
      <c r="F35" s="62">
        <v>90</v>
      </c>
      <c r="G35" s="62">
        <v>15</v>
      </c>
      <c r="H35" s="63">
        <f t="shared" si="2"/>
        <v>3.0434782608695627</v>
      </c>
    </row>
    <row r="36" spans="1:8" ht="15.75" hidden="1">
      <c r="A36" s="64" t="s">
        <v>27</v>
      </c>
      <c r="B36" s="64">
        <v>49</v>
      </c>
      <c r="C36" s="64">
        <v>46</v>
      </c>
      <c r="D36" s="67">
        <f t="shared" si="0"/>
        <v>93.877551020408163</v>
      </c>
      <c r="E36" s="67">
        <f t="shared" si="1"/>
        <v>18.877551020408163</v>
      </c>
      <c r="F36" s="67">
        <v>100</v>
      </c>
      <c r="G36" s="67">
        <v>25</v>
      </c>
      <c r="H36" s="68">
        <f t="shared" si="2"/>
        <v>-6.1224489795918373</v>
      </c>
    </row>
    <row r="37" spans="1:8" ht="15.75" hidden="1">
      <c r="A37" s="64" t="s">
        <v>28</v>
      </c>
      <c r="B37" s="64">
        <v>25</v>
      </c>
      <c r="C37" s="64">
        <v>22</v>
      </c>
      <c r="D37" s="67">
        <f t="shared" si="0"/>
        <v>88</v>
      </c>
      <c r="E37" s="67">
        <f t="shared" si="1"/>
        <v>13</v>
      </c>
      <c r="F37" s="67">
        <v>77.099999999999994</v>
      </c>
      <c r="G37" s="67">
        <v>2.1</v>
      </c>
      <c r="H37" s="68">
        <f t="shared" si="2"/>
        <v>10.900000000000006</v>
      </c>
    </row>
    <row r="38" spans="1:8" ht="15.75" hidden="1">
      <c r="A38" s="64" t="s">
        <v>29</v>
      </c>
      <c r="B38" s="64">
        <v>41</v>
      </c>
      <c r="C38" s="64">
        <v>39</v>
      </c>
      <c r="D38" s="67">
        <f t="shared" si="0"/>
        <v>95.121951219512198</v>
      </c>
      <c r="E38" s="67">
        <f t="shared" si="1"/>
        <v>20.121951219512198</v>
      </c>
      <c r="F38" s="67">
        <v>94.3</v>
      </c>
      <c r="G38" s="67">
        <v>19.3</v>
      </c>
      <c r="H38" s="68">
        <f t="shared" si="2"/>
        <v>0.82195121951220074</v>
      </c>
    </row>
    <row r="39" spans="1:8" ht="15.75" hidden="1">
      <c r="A39" s="64" t="s">
        <v>30</v>
      </c>
      <c r="B39" s="64"/>
      <c r="C39" s="64"/>
      <c r="D39" s="67" t="e">
        <f t="shared" si="0"/>
        <v>#DIV/0!</v>
      </c>
      <c r="E39" s="67" t="e">
        <f t="shared" si="1"/>
        <v>#DIV/0!</v>
      </c>
      <c r="F39" s="67"/>
      <c r="G39" s="67"/>
      <c r="H39" s="68" t="e">
        <f t="shared" si="2"/>
        <v>#DIV/0!</v>
      </c>
    </row>
    <row r="40" spans="1:8" ht="15.75" hidden="1">
      <c r="A40" s="76" t="s">
        <v>38</v>
      </c>
      <c r="B40" s="70">
        <f>B41+B46+B51+B56+B58+B60+B62+B65</f>
        <v>1775</v>
      </c>
      <c r="C40" s="70">
        <f>C41+C46+C51+C56+C58+C60+C62+C65</f>
        <v>1745</v>
      </c>
      <c r="D40" s="71">
        <f t="shared" si="0"/>
        <v>98.309859154929583</v>
      </c>
      <c r="E40" s="71">
        <f t="shared" si="1"/>
        <v>23.309859154929583</v>
      </c>
      <c r="F40" s="72">
        <v>97.6</v>
      </c>
      <c r="G40" s="72">
        <v>22.6</v>
      </c>
      <c r="H40" s="73">
        <f t="shared" si="2"/>
        <v>0.70985915492958895</v>
      </c>
    </row>
    <row r="41" spans="1:8" ht="15.75" hidden="1">
      <c r="A41" s="58" t="s">
        <v>39</v>
      </c>
      <c r="B41" s="59">
        <f>B42+B43+B44+B45</f>
        <v>1057</v>
      </c>
      <c r="C41" s="59">
        <f>C42+C43+C44+C45</f>
        <v>1048</v>
      </c>
      <c r="D41" s="60">
        <f t="shared" si="0"/>
        <v>99.148533585619674</v>
      </c>
      <c r="E41" s="60">
        <f t="shared" si="1"/>
        <v>24.148533585619674</v>
      </c>
      <c r="F41" s="62">
        <v>98.4</v>
      </c>
      <c r="G41" s="62">
        <v>23.4</v>
      </c>
      <c r="H41" s="63">
        <f t="shared" si="2"/>
        <v>0.74853358561966843</v>
      </c>
    </row>
    <row r="42" spans="1:8" ht="15.75" hidden="1">
      <c r="A42" s="64" t="s">
        <v>27</v>
      </c>
      <c r="B42" s="64">
        <v>400</v>
      </c>
      <c r="C42" s="64">
        <v>396</v>
      </c>
      <c r="D42" s="67">
        <f t="shared" si="0"/>
        <v>99</v>
      </c>
      <c r="E42" s="66">
        <f t="shared" si="1"/>
        <v>24</v>
      </c>
      <c r="F42" s="67">
        <v>97.8</v>
      </c>
      <c r="G42" s="67">
        <v>22.8</v>
      </c>
      <c r="H42" s="68">
        <f t="shared" si="2"/>
        <v>1.2000000000000028</v>
      </c>
    </row>
    <row r="43" spans="1:8" ht="15.75" hidden="1">
      <c r="A43" s="64" t="s">
        <v>28</v>
      </c>
      <c r="B43" s="64">
        <v>373</v>
      </c>
      <c r="C43" s="64">
        <v>370</v>
      </c>
      <c r="D43" s="67">
        <f t="shared" si="0"/>
        <v>99.195710455764072</v>
      </c>
      <c r="E43" s="66">
        <f t="shared" si="1"/>
        <v>24.195710455764072</v>
      </c>
      <c r="F43" s="67">
        <v>98</v>
      </c>
      <c r="G43" s="67">
        <v>23</v>
      </c>
      <c r="H43" s="68">
        <f t="shared" si="2"/>
        <v>1.1957104557640719</v>
      </c>
    </row>
    <row r="44" spans="1:8" ht="15.75" hidden="1">
      <c r="A44" s="77" t="s">
        <v>29</v>
      </c>
      <c r="B44" s="64">
        <v>166</v>
      </c>
      <c r="C44" s="64">
        <v>165</v>
      </c>
      <c r="D44" s="67">
        <f t="shared" si="0"/>
        <v>99.397590361445779</v>
      </c>
      <c r="E44" s="66">
        <f t="shared" si="1"/>
        <v>24.397590361445779</v>
      </c>
      <c r="F44" s="67">
        <v>100</v>
      </c>
      <c r="G44" s="67">
        <v>25</v>
      </c>
      <c r="H44" s="68">
        <f t="shared" si="2"/>
        <v>-0.60240963855422081</v>
      </c>
    </row>
    <row r="45" spans="1:8" ht="15.75" hidden="1">
      <c r="A45" s="64" t="s">
        <v>30</v>
      </c>
      <c r="B45" s="64">
        <v>118</v>
      </c>
      <c r="C45" s="64">
        <v>117</v>
      </c>
      <c r="D45" s="67">
        <f t="shared" si="0"/>
        <v>99.152542372881356</v>
      </c>
      <c r="E45" s="67">
        <f t="shared" si="1"/>
        <v>24.152542372881356</v>
      </c>
      <c r="F45" s="67">
        <v>99.3</v>
      </c>
      <c r="G45" s="67">
        <v>24.3</v>
      </c>
      <c r="H45" s="68">
        <f t="shared" si="2"/>
        <v>-0.14745762711864074</v>
      </c>
    </row>
    <row r="46" spans="1:8" ht="15.75" hidden="1">
      <c r="A46" s="58" t="s">
        <v>40</v>
      </c>
      <c r="B46" s="59">
        <f>B47+B48+B49+B50</f>
        <v>531</v>
      </c>
      <c r="C46" s="59">
        <f>C47+C48+C49+C50</f>
        <v>517</v>
      </c>
      <c r="D46" s="60">
        <f t="shared" si="0"/>
        <v>97.363465160075336</v>
      </c>
      <c r="E46" s="60">
        <f t="shared" si="1"/>
        <v>22.363465160075336</v>
      </c>
      <c r="F46" s="62">
        <v>94.2</v>
      </c>
      <c r="G46" s="62">
        <v>19.2</v>
      </c>
      <c r="H46" s="63">
        <f t="shared" si="2"/>
        <v>3.163465160075333</v>
      </c>
    </row>
    <row r="47" spans="1:8" ht="15.75" hidden="1">
      <c r="A47" s="64" t="s">
        <v>27</v>
      </c>
      <c r="B47" s="64">
        <v>172</v>
      </c>
      <c r="C47" s="64">
        <v>167</v>
      </c>
      <c r="D47" s="67">
        <f t="shared" si="0"/>
        <v>97.093023255813947</v>
      </c>
      <c r="E47" s="66">
        <f t="shared" si="1"/>
        <v>22.093023255813947</v>
      </c>
      <c r="F47" s="67">
        <v>85</v>
      </c>
      <c r="G47" s="67">
        <v>10</v>
      </c>
      <c r="H47" s="68">
        <f t="shared" si="2"/>
        <v>12.093023255813947</v>
      </c>
    </row>
    <row r="48" spans="1:8" ht="15.75" hidden="1">
      <c r="A48" s="64" t="s">
        <v>28</v>
      </c>
      <c r="B48" s="64">
        <v>156</v>
      </c>
      <c r="C48" s="64">
        <v>148</v>
      </c>
      <c r="D48" s="67">
        <f t="shared" si="0"/>
        <v>94.871794871794876</v>
      </c>
      <c r="E48" s="66">
        <f t="shared" si="1"/>
        <v>19.871794871794876</v>
      </c>
      <c r="F48" s="67">
        <v>95.5</v>
      </c>
      <c r="G48" s="67">
        <v>20.5</v>
      </c>
      <c r="H48" s="68">
        <f t="shared" si="2"/>
        <v>-0.6282051282051242</v>
      </c>
    </row>
    <row r="49" spans="1:8" ht="15.75" hidden="1">
      <c r="A49" s="64" t="s">
        <v>29</v>
      </c>
      <c r="B49" s="64">
        <v>103</v>
      </c>
      <c r="C49" s="64">
        <v>103</v>
      </c>
      <c r="D49" s="67">
        <f t="shared" si="0"/>
        <v>100</v>
      </c>
      <c r="E49" s="66">
        <f t="shared" si="1"/>
        <v>25</v>
      </c>
      <c r="F49" s="67">
        <v>100</v>
      </c>
      <c r="G49" s="67">
        <v>25</v>
      </c>
      <c r="H49" s="68">
        <f t="shared" si="2"/>
        <v>0</v>
      </c>
    </row>
    <row r="50" spans="1:8" ht="15.75" hidden="1">
      <c r="A50" s="64" t="s">
        <v>30</v>
      </c>
      <c r="B50" s="64">
        <v>100</v>
      </c>
      <c r="C50" s="64">
        <v>99</v>
      </c>
      <c r="D50" s="67">
        <f t="shared" si="0"/>
        <v>99</v>
      </c>
      <c r="E50" s="67">
        <f t="shared" si="1"/>
        <v>24</v>
      </c>
      <c r="F50" s="67">
        <v>100</v>
      </c>
      <c r="G50" s="67">
        <v>25</v>
      </c>
      <c r="H50" s="68">
        <f t="shared" si="2"/>
        <v>-1</v>
      </c>
    </row>
    <row r="51" spans="1:8" ht="15.75">
      <c r="A51" s="58" t="s">
        <v>41</v>
      </c>
      <c r="B51" s="59">
        <f>SUM(B52:B55)</f>
        <v>140</v>
      </c>
      <c r="C51" s="59">
        <f>SUM(C52:C55)</f>
        <v>133</v>
      </c>
      <c r="D51" s="60">
        <f t="shared" si="0"/>
        <v>95</v>
      </c>
      <c r="E51" s="60">
        <f t="shared" si="1"/>
        <v>20</v>
      </c>
      <c r="F51" s="62">
        <v>95.9</v>
      </c>
      <c r="G51" s="62">
        <v>20.9</v>
      </c>
      <c r="H51" s="63">
        <f t="shared" si="2"/>
        <v>-0.90000000000000568</v>
      </c>
    </row>
    <row r="52" spans="1:8" ht="15.75" hidden="1">
      <c r="A52" s="64" t="s">
        <v>27</v>
      </c>
      <c r="B52" s="64">
        <v>50</v>
      </c>
      <c r="C52" s="64">
        <v>47</v>
      </c>
      <c r="D52" s="65">
        <f t="shared" si="0"/>
        <v>94</v>
      </c>
      <c r="E52" s="66">
        <f t="shared" si="1"/>
        <v>19</v>
      </c>
      <c r="F52" s="67">
        <v>100</v>
      </c>
      <c r="G52" s="67">
        <v>25</v>
      </c>
      <c r="H52" s="68">
        <f t="shared" si="2"/>
        <v>-6</v>
      </c>
    </row>
    <row r="53" spans="1:8" ht="15.75" hidden="1">
      <c r="A53" s="64" t="s">
        <v>28</v>
      </c>
      <c r="B53" s="64"/>
      <c r="C53" s="64"/>
      <c r="D53" s="65" t="e">
        <f>C53*100/B53</f>
        <v>#DIV/0!</v>
      </c>
      <c r="E53" s="66" t="e">
        <f t="shared" si="1"/>
        <v>#DIV/0!</v>
      </c>
      <c r="F53" s="67"/>
      <c r="G53" s="67"/>
      <c r="H53" s="68" t="e">
        <f t="shared" si="2"/>
        <v>#DIV/0!</v>
      </c>
    </row>
    <row r="54" spans="1:8" ht="15.75" hidden="1">
      <c r="A54" s="64" t="s">
        <v>29</v>
      </c>
      <c r="B54" s="64">
        <v>50</v>
      </c>
      <c r="C54" s="64">
        <v>50</v>
      </c>
      <c r="D54" s="65">
        <f t="shared" si="0"/>
        <v>100</v>
      </c>
      <c r="E54" s="66">
        <f t="shared" si="1"/>
        <v>25</v>
      </c>
      <c r="F54" s="67">
        <v>91.3</v>
      </c>
      <c r="G54" s="67">
        <v>16.3</v>
      </c>
      <c r="H54" s="68">
        <f t="shared" si="2"/>
        <v>8.7000000000000028</v>
      </c>
    </row>
    <row r="55" spans="1:8" ht="15.75" hidden="1">
      <c r="A55" s="64" t="s">
        <v>30</v>
      </c>
      <c r="B55" s="64">
        <v>40</v>
      </c>
      <c r="C55" s="64">
        <v>36</v>
      </c>
      <c r="D55" s="65">
        <f t="shared" si="0"/>
        <v>90</v>
      </c>
      <c r="E55" s="66">
        <f t="shared" si="1"/>
        <v>15</v>
      </c>
      <c r="F55" s="67">
        <v>97.5</v>
      </c>
      <c r="G55" s="67">
        <v>22.5</v>
      </c>
      <c r="H55" s="68">
        <f t="shared" si="2"/>
        <v>-7.5</v>
      </c>
    </row>
    <row r="56" spans="1:8" ht="15.75" hidden="1">
      <c r="A56" s="78" t="s">
        <v>42</v>
      </c>
      <c r="B56" s="59">
        <f>B57</f>
        <v>10</v>
      </c>
      <c r="C56" s="59">
        <f>C57</f>
        <v>10</v>
      </c>
      <c r="D56" s="60">
        <f t="shared" si="0"/>
        <v>100</v>
      </c>
      <c r="E56" s="60">
        <f t="shared" si="1"/>
        <v>25</v>
      </c>
      <c r="F56" s="62">
        <v>100</v>
      </c>
      <c r="G56" s="62">
        <v>25</v>
      </c>
      <c r="H56" s="63">
        <f t="shared" si="2"/>
        <v>0</v>
      </c>
    </row>
    <row r="57" spans="1:8" ht="15.75" hidden="1">
      <c r="A57" s="64" t="s">
        <v>27</v>
      </c>
      <c r="B57" s="64">
        <v>10</v>
      </c>
      <c r="C57" s="64">
        <v>10</v>
      </c>
      <c r="D57" s="65">
        <f t="shared" si="0"/>
        <v>100</v>
      </c>
      <c r="E57" s="66">
        <f t="shared" si="1"/>
        <v>25</v>
      </c>
      <c r="F57" s="67">
        <v>100</v>
      </c>
      <c r="G57" s="67">
        <v>25</v>
      </c>
      <c r="H57" s="68">
        <f t="shared" si="2"/>
        <v>0</v>
      </c>
    </row>
    <row r="58" spans="1:8" ht="15.75" hidden="1">
      <c r="A58" s="78" t="s">
        <v>43</v>
      </c>
      <c r="B58" s="59">
        <f>B59</f>
        <v>5</v>
      </c>
      <c r="C58" s="59">
        <f>C59</f>
        <v>5</v>
      </c>
      <c r="D58" s="60">
        <f t="shared" si="0"/>
        <v>100</v>
      </c>
      <c r="E58" s="60">
        <f t="shared" si="1"/>
        <v>25</v>
      </c>
      <c r="F58" s="62">
        <v>100</v>
      </c>
      <c r="G58" s="62">
        <v>25</v>
      </c>
      <c r="H58" s="63">
        <f t="shared" si="2"/>
        <v>0</v>
      </c>
    </row>
    <row r="59" spans="1:8" ht="15.75" hidden="1">
      <c r="A59" s="64" t="s">
        <v>27</v>
      </c>
      <c r="B59" s="64">
        <v>5</v>
      </c>
      <c r="C59" s="64">
        <v>5</v>
      </c>
      <c r="D59" s="65">
        <f t="shared" si="0"/>
        <v>100</v>
      </c>
      <c r="E59" s="66">
        <f t="shared" si="1"/>
        <v>25</v>
      </c>
      <c r="F59" s="67">
        <v>100</v>
      </c>
      <c r="G59" s="67">
        <v>25</v>
      </c>
      <c r="H59" s="68">
        <f t="shared" si="2"/>
        <v>0</v>
      </c>
    </row>
    <row r="60" spans="1:8" ht="15.75" hidden="1">
      <c r="A60" s="78" t="s">
        <v>44</v>
      </c>
      <c r="B60" s="79">
        <f>B61</f>
        <v>11</v>
      </c>
      <c r="C60" s="79">
        <f>C61</f>
        <v>11</v>
      </c>
      <c r="D60" s="80">
        <f t="shared" si="0"/>
        <v>100</v>
      </c>
      <c r="E60" s="81">
        <f t="shared" si="1"/>
        <v>25</v>
      </c>
      <c r="F60" s="62">
        <v>100</v>
      </c>
      <c r="G60" s="62">
        <v>25</v>
      </c>
      <c r="H60" s="63">
        <f t="shared" si="2"/>
        <v>0</v>
      </c>
    </row>
    <row r="61" spans="1:8" ht="15.75" hidden="1">
      <c r="A61" s="64" t="s">
        <v>27</v>
      </c>
      <c r="B61" s="64">
        <v>11</v>
      </c>
      <c r="C61" s="64">
        <v>11</v>
      </c>
      <c r="D61" s="65">
        <f t="shared" si="0"/>
        <v>100</v>
      </c>
      <c r="E61" s="66">
        <f t="shared" si="1"/>
        <v>25</v>
      </c>
      <c r="F61" s="67">
        <v>100</v>
      </c>
      <c r="G61" s="67">
        <v>25</v>
      </c>
      <c r="H61" s="68">
        <f t="shared" si="2"/>
        <v>0</v>
      </c>
    </row>
    <row r="62" spans="1:8" ht="15.75" hidden="1">
      <c r="A62" s="78" t="s">
        <v>45</v>
      </c>
      <c r="B62" s="79">
        <f>B63+B64</f>
        <v>16</v>
      </c>
      <c r="C62" s="79">
        <f>C63+C64</f>
        <v>16</v>
      </c>
      <c r="D62" s="80">
        <f t="shared" si="0"/>
        <v>100</v>
      </c>
      <c r="E62" s="81">
        <f t="shared" si="1"/>
        <v>25</v>
      </c>
      <c r="F62" s="62">
        <v>100</v>
      </c>
      <c r="G62" s="62">
        <v>25</v>
      </c>
      <c r="H62" s="63">
        <f t="shared" si="2"/>
        <v>0</v>
      </c>
    </row>
    <row r="63" spans="1:8" ht="15.75" hidden="1">
      <c r="A63" s="64" t="s">
        <v>27</v>
      </c>
      <c r="B63" s="64">
        <v>11</v>
      </c>
      <c r="C63" s="64">
        <v>11</v>
      </c>
      <c r="D63" s="65">
        <f t="shared" si="0"/>
        <v>100</v>
      </c>
      <c r="E63" s="66">
        <f t="shared" si="1"/>
        <v>25</v>
      </c>
      <c r="F63" s="67">
        <v>100</v>
      </c>
      <c r="G63" s="67">
        <v>25</v>
      </c>
      <c r="H63" s="68">
        <f t="shared" si="2"/>
        <v>0</v>
      </c>
    </row>
    <row r="64" spans="1:8" ht="15.75" hidden="1">
      <c r="A64" s="64" t="s">
        <v>29</v>
      </c>
      <c r="B64" s="64">
        <v>5</v>
      </c>
      <c r="C64" s="64">
        <v>5</v>
      </c>
      <c r="D64" s="65">
        <f t="shared" si="0"/>
        <v>100</v>
      </c>
      <c r="E64" s="66">
        <f t="shared" si="1"/>
        <v>25</v>
      </c>
      <c r="F64" s="67">
        <v>100</v>
      </c>
      <c r="G64" s="67">
        <v>25</v>
      </c>
      <c r="H64" s="68">
        <f t="shared" si="2"/>
        <v>0</v>
      </c>
    </row>
    <row r="65" spans="1:8" ht="15.75" hidden="1">
      <c r="A65" s="61" t="s">
        <v>46</v>
      </c>
      <c r="B65" s="61">
        <f>B66</f>
        <v>5</v>
      </c>
      <c r="C65" s="61">
        <f>C66</f>
        <v>5</v>
      </c>
      <c r="D65" s="82">
        <f t="shared" si="0"/>
        <v>100</v>
      </c>
      <c r="E65" s="62">
        <f>D65-75</f>
        <v>25</v>
      </c>
      <c r="F65" s="67"/>
      <c r="G65" s="67"/>
      <c r="H65" s="68">
        <f t="shared" si="2"/>
        <v>100</v>
      </c>
    </row>
    <row r="66" spans="1:8" ht="15.75" hidden="1">
      <c r="A66" s="64" t="s">
        <v>27</v>
      </c>
      <c r="B66" s="64">
        <v>5</v>
      </c>
      <c r="C66" s="64">
        <v>5</v>
      </c>
      <c r="D66" s="65">
        <f t="shared" si="0"/>
        <v>100</v>
      </c>
      <c r="E66" s="66">
        <f>D66-75</f>
        <v>25</v>
      </c>
      <c r="F66" s="67"/>
      <c r="G66" s="67"/>
      <c r="H66" s="68">
        <f t="shared" si="2"/>
        <v>100</v>
      </c>
    </row>
    <row r="67" spans="1:8" ht="15.75" hidden="1">
      <c r="A67" s="70" t="s">
        <v>47</v>
      </c>
      <c r="B67" s="70">
        <f>B68+B73+B78+B80+B85+B90+B95</f>
        <v>1449</v>
      </c>
      <c r="C67" s="70">
        <v>1404</v>
      </c>
      <c r="D67" s="71">
        <f t="shared" si="0"/>
        <v>96.894409937888199</v>
      </c>
      <c r="E67" s="71">
        <f t="shared" si="1"/>
        <v>21.894409937888199</v>
      </c>
      <c r="F67" s="67">
        <v>95</v>
      </c>
      <c r="G67" s="67">
        <v>20</v>
      </c>
      <c r="H67" s="68">
        <f t="shared" si="2"/>
        <v>1.8944099378881987</v>
      </c>
    </row>
    <row r="68" spans="1:8" ht="15.75">
      <c r="A68" s="58" t="s">
        <v>48</v>
      </c>
      <c r="B68" s="59">
        <f>B69+B70+B71+B72</f>
        <v>819</v>
      </c>
      <c r="C68" s="59">
        <f>C69+C70+C71+C72</f>
        <v>786</v>
      </c>
      <c r="D68" s="60">
        <f t="shared" si="0"/>
        <v>95.970695970695971</v>
      </c>
      <c r="E68" s="60">
        <f t="shared" si="1"/>
        <v>20.970695970695971</v>
      </c>
      <c r="F68" s="62">
        <v>99</v>
      </c>
      <c r="G68" s="62">
        <v>24</v>
      </c>
      <c r="H68" s="63">
        <f t="shared" si="2"/>
        <v>-3.0293040293040292</v>
      </c>
    </row>
    <row r="69" spans="1:8" ht="15.75" hidden="1">
      <c r="A69" s="64" t="s">
        <v>27</v>
      </c>
      <c r="B69" s="83">
        <v>264</v>
      </c>
      <c r="C69" s="83">
        <v>241</v>
      </c>
      <c r="D69" s="67">
        <f t="shared" si="0"/>
        <v>91.287878787878782</v>
      </c>
      <c r="E69" s="67">
        <f t="shared" si="1"/>
        <v>16.287878787878782</v>
      </c>
      <c r="F69" s="67">
        <v>98.4</v>
      </c>
      <c r="G69" s="67">
        <v>23.4</v>
      </c>
      <c r="H69" s="68">
        <f t="shared" si="2"/>
        <v>-7.1121212121212238</v>
      </c>
    </row>
    <row r="70" spans="1:8" ht="15.75" hidden="1">
      <c r="A70" s="64" t="s">
        <v>28</v>
      </c>
      <c r="B70" s="64">
        <v>192</v>
      </c>
      <c r="C70" s="64">
        <v>189</v>
      </c>
      <c r="D70" s="65">
        <f t="shared" si="0"/>
        <v>98.4375</v>
      </c>
      <c r="E70" s="66">
        <f t="shared" si="1"/>
        <v>23.4375</v>
      </c>
      <c r="F70" s="67">
        <v>98.7</v>
      </c>
      <c r="G70" s="67">
        <v>23.7</v>
      </c>
      <c r="H70" s="68">
        <f t="shared" si="2"/>
        <v>-0.26250000000000284</v>
      </c>
    </row>
    <row r="71" spans="1:8" ht="15.75" hidden="1">
      <c r="A71" s="64" t="s">
        <v>29</v>
      </c>
      <c r="B71" s="64">
        <v>222</v>
      </c>
      <c r="C71" s="64">
        <v>221</v>
      </c>
      <c r="D71" s="65">
        <f t="shared" si="0"/>
        <v>99.549549549549553</v>
      </c>
      <c r="E71" s="66">
        <f t="shared" si="1"/>
        <v>24.549549549549553</v>
      </c>
      <c r="F71" s="67">
        <v>100</v>
      </c>
      <c r="G71" s="67">
        <v>25</v>
      </c>
      <c r="H71" s="68">
        <f t="shared" si="2"/>
        <v>-0.45045045045044674</v>
      </c>
    </row>
    <row r="72" spans="1:8" ht="14.25" hidden="1" customHeight="1">
      <c r="A72" s="64" t="s">
        <v>30</v>
      </c>
      <c r="B72" s="64">
        <v>141</v>
      </c>
      <c r="C72" s="64">
        <v>135</v>
      </c>
      <c r="D72" s="67">
        <f t="shared" si="0"/>
        <v>95.744680851063833</v>
      </c>
      <c r="E72" s="67">
        <f t="shared" si="1"/>
        <v>20.744680851063833</v>
      </c>
      <c r="F72" s="67">
        <v>100</v>
      </c>
      <c r="G72" s="67">
        <v>25</v>
      </c>
      <c r="H72" s="68">
        <f t="shared" si="2"/>
        <v>-4.2553191489361666</v>
      </c>
    </row>
    <row r="73" spans="1:8" ht="15.75">
      <c r="A73" s="58" t="s">
        <v>49</v>
      </c>
      <c r="B73" s="59">
        <f>B74+B75+B77+B76</f>
        <v>164</v>
      </c>
      <c r="C73" s="59">
        <f>C74+C75+C77+C76</f>
        <v>156</v>
      </c>
      <c r="D73" s="60">
        <f t="shared" si="0"/>
        <v>95.121951219512198</v>
      </c>
      <c r="E73" s="60">
        <f t="shared" si="1"/>
        <v>20.121951219512198</v>
      </c>
      <c r="F73" s="62">
        <v>98.3</v>
      </c>
      <c r="G73" s="62">
        <v>23.3</v>
      </c>
      <c r="H73" s="63">
        <f t="shared" si="2"/>
        <v>-3.1780487804877993</v>
      </c>
    </row>
    <row r="74" spans="1:8" ht="15.75" hidden="1">
      <c r="A74" s="64" t="s">
        <v>27</v>
      </c>
      <c r="B74" s="64">
        <v>101</v>
      </c>
      <c r="C74" s="64">
        <v>95</v>
      </c>
      <c r="D74" s="67">
        <f t="shared" ref="D74:D114" si="3">C74*100/B74</f>
        <v>94.059405940594061</v>
      </c>
      <c r="E74" s="67">
        <f t="shared" ref="E74:E122" si="4">D74-75</f>
        <v>19.059405940594061</v>
      </c>
      <c r="F74" s="67">
        <v>100</v>
      </c>
      <c r="G74" s="67">
        <v>25</v>
      </c>
      <c r="H74" s="68">
        <f t="shared" si="2"/>
        <v>-5.9405940594059388</v>
      </c>
    </row>
    <row r="75" spans="1:8" ht="15.75" hidden="1">
      <c r="A75" s="64" t="s">
        <v>28</v>
      </c>
      <c r="B75" s="64">
        <v>61</v>
      </c>
      <c r="C75" s="64">
        <v>59</v>
      </c>
      <c r="D75" s="67">
        <f t="shared" si="3"/>
        <v>96.721311475409834</v>
      </c>
      <c r="E75" s="67">
        <f t="shared" si="4"/>
        <v>21.721311475409834</v>
      </c>
      <c r="F75" s="67">
        <v>96.7</v>
      </c>
      <c r="G75" s="67">
        <v>21.7</v>
      </c>
      <c r="H75" s="68">
        <f t="shared" ref="H75:H138" si="5">D75-F75</f>
        <v>2.131147540983136E-2</v>
      </c>
    </row>
    <row r="76" spans="1:8" ht="15.75" hidden="1">
      <c r="A76" s="64" t="s">
        <v>29</v>
      </c>
      <c r="B76" s="64">
        <v>1</v>
      </c>
      <c r="C76" s="64">
        <v>1</v>
      </c>
      <c r="D76" s="67">
        <f>C76*100/B76</f>
        <v>100</v>
      </c>
      <c r="E76" s="67">
        <f t="shared" si="4"/>
        <v>25</v>
      </c>
      <c r="F76" s="67"/>
      <c r="G76" s="67"/>
      <c r="H76" s="68">
        <f t="shared" si="5"/>
        <v>100</v>
      </c>
    </row>
    <row r="77" spans="1:8" ht="15.75" hidden="1">
      <c r="A77" s="64" t="s">
        <v>30</v>
      </c>
      <c r="B77" s="64">
        <v>1</v>
      </c>
      <c r="C77" s="64">
        <v>1</v>
      </c>
      <c r="D77" s="67">
        <f t="shared" si="3"/>
        <v>100</v>
      </c>
      <c r="E77" s="67">
        <f t="shared" si="4"/>
        <v>25</v>
      </c>
      <c r="F77" s="67"/>
      <c r="G77" s="67"/>
      <c r="H77" s="68">
        <f t="shared" si="5"/>
        <v>100</v>
      </c>
    </row>
    <row r="78" spans="1:8" ht="19.5" hidden="1" customHeight="1">
      <c r="A78" s="84" t="s">
        <v>50</v>
      </c>
      <c r="B78" s="85">
        <f>B79</f>
        <v>0</v>
      </c>
      <c r="C78" s="85">
        <f>C79</f>
        <v>0</v>
      </c>
      <c r="D78" s="86" t="e">
        <f t="shared" si="3"/>
        <v>#DIV/0!</v>
      </c>
      <c r="E78" s="86" t="e">
        <f t="shared" si="4"/>
        <v>#DIV/0!</v>
      </c>
      <c r="F78" s="67"/>
      <c r="G78" s="67"/>
      <c r="H78" s="68" t="e">
        <f t="shared" si="5"/>
        <v>#DIV/0!</v>
      </c>
    </row>
    <row r="79" spans="1:8" ht="15.75" hidden="1" customHeight="1">
      <c r="A79" s="64" t="s">
        <v>27</v>
      </c>
      <c r="B79" s="64"/>
      <c r="C79" s="64"/>
      <c r="D79" s="67" t="e">
        <f t="shared" si="3"/>
        <v>#DIV/0!</v>
      </c>
      <c r="E79" s="67" t="e">
        <f t="shared" si="4"/>
        <v>#DIV/0!</v>
      </c>
      <c r="F79" s="67"/>
      <c r="G79" s="67"/>
      <c r="H79" s="68" t="e">
        <f t="shared" si="5"/>
        <v>#DIV/0!</v>
      </c>
    </row>
    <row r="80" spans="1:8" ht="15.75" hidden="1">
      <c r="A80" s="58" t="s">
        <v>51</v>
      </c>
      <c r="B80" s="59">
        <f>B81+B82+B83+B84</f>
        <v>139</v>
      </c>
      <c r="C80" s="59">
        <f>C81+C82+C83+C84</f>
        <v>138</v>
      </c>
      <c r="D80" s="60">
        <f t="shared" si="3"/>
        <v>99.280575539568346</v>
      </c>
      <c r="E80" s="60">
        <f t="shared" si="4"/>
        <v>24.280575539568346</v>
      </c>
      <c r="F80" s="62">
        <v>98.5</v>
      </c>
      <c r="G80" s="62">
        <v>23.5</v>
      </c>
      <c r="H80" s="63">
        <f t="shared" si="5"/>
        <v>0.78057553956834624</v>
      </c>
    </row>
    <row r="81" spans="1:8" ht="15.75" hidden="1">
      <c r="A81" s="64" t="s">
        <v>27</v>
      </c>
      <c r="B81" s="64">
        <v>50</v>
      </c>
      <c r="C81" s="64">
        <v>49</v>
      </c>
      <c r="D81" s="67">
        <f t="shared" si="3"/>
        <v>98</v>
      </c>
      <c r="E81" s="67">
        <f t="shared" si="4"/>
        <v>23</v>
      </c>
      <c r="F81" s="67">
        <v>100</v>
      </c>
      <c r="G81" s="67">
        <v>25</v>
      </c>
      <c r="H81" s="68">
        <f t="shared" si="5"/>
        <v>-2</v>
      </c>
    </row>
    <row r="82" spans="1:8" ht="15.75" hidden="1">
      <c r="A82" s="64" t="s">
        <v>28</v>
      </c>
      <c r="B82" s="64">
        <v>29</v>
      </c>
      <c r="C82" s="64">
        <v>29</v>
      </c>
      <c r="D82" s="65">
        <f t="shared" si="3"/>
        <v>100</v>
      </c>
      <c r="E82" s="66">
        <f t="shared" si="4"/>
        <v>25</v>
      </c>
      <c r="F82" s="67">
        <v>97.3</v>
      </c>
      <c r="G82" s="67">
        <v>22.3</v>
      </c>
      <c r="H82" s="68">
        <f t="shared" si="5"/>
        <v>2.7000000000000028</v>
      </c>
    </row>
    <row r="83" spans="1:8" ht="15.75" hidden="1">
      <c r="A83" s="64" t="s">
        <v>29</v>
      </c>
      <c r="B83" s="87">
        <v>60</v>
      </c>
      <c r="C83" s="87">
        <v>60</v>
      </c>
      <c r="D83" s="65">
        <f t="shared" si="3"/>
        <v>100</v>
      </c>
      <c r="E83" s="66">
        <f t="shared" si="4"/>
        <v>25</v>
      </c>
      <c r="F83" s="67">
        <v>100</v>
      </c>
      <c r="G83" s="67">
        <v>25</v>
      </c>
      <c r="H83" s="68">
        <f t="shared" si="5"/>
        <v>0</v>
      </c>
    </row>
    <row r="84" spans="1:8" ht="15.75" hidden="1">
      <c r="A84" s="64" t="s">
        <v>30</v>
      </c>
      <c r="B84" s="87"/>
      <c r="C84" s="87"/>
      <c r="D84" s="65" t="e">
        <f>C84*100/B84</f>
        <v>#DIV/0!</v>
      </c>
      <c r="E84" s="66" t="e">
        <f t="shared" si="4"/>
        <v>#DIV/0!</v>
      </c>
      <c r="F84" s="67"/>
      <c r="G84" s="67"/>
      <c r="H84" s="68" t="e">
        <f t="shared" si="5"/>
        <v>#DIV/0!</v>
      </c>
    </row>
    <row r="85" spans="1:8" ht="15.75" hidden="1">
      <c r="A85" s="58" t="s">
        <v>52</v>
      </c>
      <c r="B85" s="59">
        <f>B86+B87+B88+B89</f>
        <v>140</v>
      </c>
      <c r="C85" s="59">
        <f>C86+C87+C88+C89</f>
        <v>138</v>
      </c>
      <c r="D85" s="60">
        <f t="shared" si="3"/>
        <v>98.571428571428569</v>
      </c>
      <c r="E85" s="60">
        <f t="shared" si="4"/>
        <v>23.571428571428569</v>
      </c>
      <c r="F85" s="62">
        <v>75.599999999999994</v>
      </c>
      <c r="G85" s="62">
        <v>0.6</v>
      </c>
      <c r="H85" s="63">
        <f t="shared" si="5"/>
        <v>22.971428571428575</v>
      </c>
    </row>
    <row r="86" spans="1:8" ht="15.75" hidden="1">
      <c r="A86" s="64" t="s">
        <v>27</v>
      </c>
      <c r="B86" s="64">
        <v>60</v>
      </c>
      <c r="C86" s="64">
        <v>59</v>
      </c>
      <c r="D86" s="67">
        <f t="shared" si="3"/>
        <v>98.333333333333329</v>
      </c>
      <c r="E86" s="67">
        <f t="shared" si="4"/>
        <v>23.333333333333329</v>
      </c>
      <c r="F86" s="67">
        <v>64.2</v>
      </c>
      <c r="G86" s="67">
        <v>-10.8</v>
      </c>
      <c r="H86" s="68">
        <f t="shared" si="5"/>
        <v>34.133333333333326</v>
      </c>
    </row>
    <row r="87" spans="1:8" ht="15.75" hidden="1">
      <c r="A87" s="64" t="s">
        <v>28</v>
      </c>
      <c r="B87" s="64">
        <v>50</v>
      </c>
      <c r="C87" s="64">
        <v>49</v>
      </c>
      <c r="D87" s="65">
        <f t="shared" si="3"/>
        <v>98</v>
      </c>
      <c r="E87" s="66">
        <f t="shared" si="4"/>
        <v>23</v>
      </c>
      <c r="F87" s="67">
        <v>95.9</v>
      </c>
      <c r="G87" s="67">
        <v>20.9</v>
      </c>
      <c r="H87" s="68">
        <f t="shared" si="5"/>
        <v>2.0999999999999943</v>
      </c>
    </row>
    <row r="88" spans="1:8" ht="15.75" hidden="1">
      <c r="A88" s="64" t="s">
        <v>29</v>
      </c>
      <c r="B88" s="64">
        <v>30</v>
      </c>
      <c r="C88" s="64">
        <v>30</v>
      </c>
      <c r="D88" s="65">
        <f t="shared" si="3"/>
        <v>100</v>
      </c>
      <c r="E88" s="66">
        <f t="shared" si="4"/>
        <v>25</v>
      </c>
      <c r="F88" s="67">
        <v>73.5</v>
      </c>
      <c r="G88" s="67">
        <v>-1.5</v>
      </c>
      <c r="H88" s="68">
        <f t="shared" si="5"/>
        <v>26.5</v>
      </c>
    </row>
    <row r="89" spans="1:8" ht="15.75" hidden="1">
      <c r="A89" s="64" t="s">
        <v>30</v>
      </c>
      <c r="B89" s="64"/>
      <c r="C89" s="64"/>
      <c r="D89" s="67" t="e">
        <f t="shared" si="3"/>
        <v>#DIV/0!</v>
      </c>
      <c r="E89" s="67" t="e">
        <f t="shared" si="4"/>
        <v>#DIV/0!</v>
      </c>
      <c r="F89" s="67"/>
      <c r="G89" s="67"/>
      <c r="H89" s="68" t="e">
        <f t="shared" si="5"/>
        <v>#DIV/0!</v>
      </c>
    </row>
    <row r="90" spans="1:8" ht="15.75" hidden="1">
      <c r="A90" s="58" t="s">
        <v>53</v>
      </c>
      <c r="B90" s="59">
        <f>SUM(B91:B94)</f>
        <v>147</v>
      </c>
      <c r="C90" s="59">
        <f>SUM(C91:C94)</f>
        <v>146</v>
      </c>
      <c r="D90" s="60">
        <f t="shared" si="3"/>
        <v>99.319727891156461</v>
      </c>
      <c r="E90" s="60">
        <f t="shared" si="4"/>
        <v>24.319727891156461</v>
      </c>
      <c r="F90" s="62">
        <v>96.4</v>
      </c>
      <c r="G90" s="62">
        <v>21.4</v>
      </c>
      <c r="H90" s="63">
        <f t="shared" si="5"/>
        <v>2.9197278911564553</v>
      </c>
    </row>
    <row r="91" spans="1:8" ht="15.75" hidden="1">
      <c r="A91" s="64" t="s">
        <v>27</v>
      </c>
      <c r="B91" s="64">
        <v>79</v>
      </c>
      <c r="C91" s="64">
        <v>79</v>
      </c>
      <c r="D91" s="67">
        <f t="shared" si="3"/>
        <v>100</v>
      </c>
      <c r="E91" s="67">
        <f t="shared" si="4"/>
        <v>25</v>
      </c>
      <c r="F91" s="67">
        <v>100</v>
      </c>
      <c r="G91" s="67">
        <v>25</v>
      </c>
      <c r="H91" s="68">
        <f t="shared" si="5"/>
        <v>0</v>
      </c>
    </row>
    <row r="92" spans="1:8" ht="15.75" hidden="1">
      <c r="A92" s="64" t="s">
        <v>28</v>
      </c>
      <c r="B92" s="64">
        <v>58</v>
      </c>
      <c r="C92" s="64">
        <v>57</v>
      </c>
      <c r="D92" s="65">
        <f t="shared" si="3"/>
        <v>98.275862068965523</v>
      </c>
      <c r="E92" s="66">
        <f t="shared" si="4"/>
        <v>23.275862068965523</v>
      </c>
      <c r="F92" s="67">
        <v>93.4</v>
      </c>
      <c r="G92" s="67">
        <v>18.399999999999999</v>
      </c>
      <c r="H92" s="68">
        <f t="shared" si="5"/>
        <v>4.8758620689655174</v>
      </c>
    </row>
    <row r="93" spans="1:8" ht="15.75" hidden="1">
      <c r="A93" s="64" t="s">
        <v>29</v>
      </c>
      <c r="B93" s="64">
        <v>10</v>
      </c>
      <c r="C93" s="64">
        <v>10</v>
      </c>
      <c r="D93" s="65">
        <f t="shared" si="3"/>
        <v>100</v>
      </c>
      <c r="E93" s="66">
        <f t="shared" si="4"/>
        <v>25</v>
      </c>
      <c r="F93" s="67">
        <v>100</v>
      </c>
      <c r="G93" s="67">
        <v>25</v>
      </c>
      <c r="H93" s="68">
        <f t="shared" si="5"/>
        <v>0</v>
      </c>
    </row>
    <row r="94" spans="1:8" ht="15.75" hidden="1">
      <c r="A94" s="64" t="s">
        <v>30</v>
      </c>
      <c r="B94" s="64"/>
      <c r="C94" s="64"/>
      <c r="D94" s="65" t="e">
        <f t="shared" si="3"/>
        <v>#DIV/0!</v>
      </c>
      <c r="E94" s="66" t="e">
        <f t="shared" si="4"/>
        <v>#DIV/0!</v>
      </c>
      <c r="F94" s="67"/>
      <c r="G94" s="67"/>
      <c r="H94" s="68" t="e">
        <f t="shared" si="5"/>
        <v>#DIV/0!</v>
      </c>
    </row>
    <row r="95" spans="1:8" ht="15.75" hidden="1">
      <c r="A95" s="88" t="s">
        <v>54</v>
      </c>
      <c r="B95" s="59">
        <f>B96+B97+B98</f>
        <v>40</v>
      </c>
      <c r="C95" s="59">
        <f>C96+C97+C98</f>
        <v>40</v>
      </c>
      <c r="D95" s="60">
        <f t="shared" si="3"/>
        <v>100</v>
      </c>
      <c r="E95" s="60">
        <f t="shared" si="4"/>
        <v>25</v>
      </c>
      <c r="F95" s="62">
        <v>97.8</v>
      </c>
      <c r="G95" s="62">
        <v>22.8</v>
      </c>
      <c r="H95" s="63">
        <f t="shared" si="5"/>
        <v>2.2000000000000028</v>
      </c>
    </row>
    <row r="96" spans="1:8" ht="15.75" hidden="1">
      <c r="A96" s="64" t="s">
        <v>27</v>
      </c>
      <c r="B96" s="64">
        <v>20</v>
      </c>
      <c r="C96" s="64">
        <v>20</v>
      </c>
      <c r="D96" s="67">
        <f t="shared" si="3"/>
        <v>100</v>
      </c>
      <c r="E96" s="67">
        <f t="shared" si="4"/>
        <v>25</v>
      </c>
      <c r="F96" s="67">
        <v>100</v>
      </c>
      <c r="G96" s="67">
        <v>25</v>
      </c>
      <c r="H96" s="68">
        <f t="shared" si="5"/>
        <v>0</v>
      </c>
    </row>
    <row r="97" spans="1:8" ht="15.75" hidden="1">
      <c r="A97" s="64" t="s">
        <v>28</v>
      </c>
      <c r="B97" s="64">
        <v>20</v>
      </c>
      <c r="C97" s="64">
        <v>20</v>
      </c>
      <c r="D97" s="65">
        <f t="shared" si="3"/>
        <v>100</v>
      </c>
      <c r="E97" s="66">
        <f t="shared" si="4"/>
        <v>25</v>
      </c>
      <c r="F97" s="67">
        <v>96.7</v>
      </c>
      <c r="G97" s="67">
        <v>21.7</v>
      </c>
      <c r="H97" s="68">
        <f t="shared" si="5"/>
        <v>3.2999999999999972</v>
      </c>
    </row>
    <row r="98" spans="1:8" ht="15.75" hidden="1">
      <c r="A98" s="64" t="s">
        <v>29</v>
      </c>
      <c r="B98" s="64"/>
      <c r="C98" s="64"/>
      <c r="D98" s="65" t="e">
        <f t="shared" si="3"/>
        <v>#DIV/0!</v>
      </c>
      <c r="E98" s="66" t="e">
        <f t="shared" si="4"/>
        <v>#DIV/0!</v>
      </c>
      <c r="F98" s="67"/>
      <c r="G98" s="67"/>
      <c r="H98" s="68" t="e">
        <f t="shared" si="5"/>
        <v>#DIV/0!</v>
      </c>
    </row>
    <row r="99" spans="1:8" ht="15.75" hidden="1">
      <c r="A99" s="70" t="s">
        <v>55</v>
      </c>
      <c r="B99" s="70">
        <f>B100+B105+B110+B112+B115+B117</f>
        <v>2919</v>
      </c>
      <c r="C99" s="70">
        <f>C100+C105+C110+C112+C115+C117</f>
        <v>2518</v>
      </c>
      <c r="D99" s="71">
        <f>C99/B99*100</f>
        <v>86.262418636519357</v>
      </c>
      <c r="E99" s="71">
        <f t="shared" si="4"/>
        <v>11.262418636519357</v>
      </c>
      <c r="F99" s="67">
        <v>93.2</v>
      </c>
      <c r="G99" s="67">
        <v>18.2</v>
      </c>
      <c r="H99" s="68">
        <f t="shared" si="5"/>
        <v>-6.9375813634806462</v>
      </c>
    </row>
    <row r="100" spans="1:8" ht="15.75">
      <c r="A100" s="58" t="s">
        <v>56</v>
      </c>
      <c r="B100" s="59">
        <f>B101+B102+B103+B104</f>
        <v>2808</v>
      </c>
      <c r="C100" s="59">
        <f>C101+C102+C103+C104</f>
        <v>2407</v>
      </c>
      <c r="D100" s="60">
        <f t="shared" ref="D100:D161" si="6">C100*100/B100</f>
        <v>85.719373219373225</v>
      </c>
      <c r="E100" s="60">
        <f t="shared" si="4"/>
        <v>10.719373219373225</v>
      </c>
      <c r="F100" s="62">
        <v>93.3</v>
      </c>
      <c r="G100" s="62">
        <v>18.3</v>
      </c>
      <c r="H100" s="63">
        <f t="shared" si="5"/>
        <v>-7.5806267806267726</v>
      </c>
    </row>
    <row r="101" spans="1:8" ht="15.75" hidden="1">
      <c r="A101" s="89" t="s">
        <v>27</v>
      </c>
      <c r="B101" s="90">
        <v>1128</v>
      </c>
      <c r="C101" s="90">
        <v>897</v>
      </c>
      <c r="D101" s="91">
        <f t="shared" si="6"/>
        <v>79.521276595744681</v>
      </c>
      <c r="E101" s="92">
        <f t="shared" si="4"/>
        <v>4.5212765957446805</v>
      </c>
      <c r="F101" s="93">
        <v>93.3</v>
      </c>
      <c r="G101" s="93">
        <v>18.3</v>
      </c>
      <c r="H101" s="94">
        <f t="shared" si="5"/>
        <v>-13.778723404255317</v>
      </c>
    </row>
    <row r="102" spans="1:8" ht="15.75" hidden="1">
      <c r="A102" s="95" t="s">
        <v>28</v>
      </c>
      <c r="B102" s="96">
        <v>678</v>
      </c>
      <c r="C102" s="96">
        <v>604</v>
      </c>
      <c r="D102" s="91">
        <f t="shared" si="6"/>
        <v>89.08554572271386</v>
      </c>
      <c r="E102" s="97">
        <f t="shared" si="4"/>
        <v>14.08554572271386</v>
      </c>
      <c r="F102" s="67">
        <v>92</v>
      </c>
      <c r="G102" s="67">
        <v>17</v>
      </c>
      <c r="H102" s="68">
        <f t="shared" si="5"/>
        <v>-2.9144542772861399</v>
      </c>
    </row>
    <row r="103" spans="1:8" ht="15.75" hidden="1">
      <c r="A103" s="95" t="s">
        <v>29</v>
      </c>
      <c r="B103" s="96">
        <v>367</v>
      </c>
      <c r="C103" s="96">
        <v>318</v>
      </c>
      <c r="D103" s="91">
        <f t="shared" si="6"/>
        <v>86.648501362397823</v>
      </c>
      <c r="E103" s="97">
        <f t="shared" si="4"/>
        <v>11.648501362397823</v>
      </c>
      <c r="F103" s="67">
        <v>96.5</v>
      </c>
      <c r="G103" s="67">
        <v>21.5</v>
      </c>
      <c r="H103" s="68">
        <f t="shared" si="5"/>
        <v>-9.8514986376021767</v>
      </c>
    </row>
    <row r="104" spans="1:8" ht="15.75" hidden="1">
      <c r="A104" s="95" t="s">
        <v>30</v>
      </c>
      <c r="B104" s="96">
        <v>635</v>
      </c>
      <c r="C104" s="96">
        <v>588</v>
      </c>
      <c r="D104" s="98">
        <f t="shared" si="6"/>
        <v>92.5984251968504</v>
      </c>
      <c r="E104" s="99">
        <f t="shared" si="4"/>
        <v>17.5984251968504</v>
      </c>
      <c r="F104" s="67">
        <v>91.7</v>
      </c>
      <c r="G104" s="67">
        <v>16.7</v>
      </c>
      <c r="H104" s="68">
        <f t="shared" si="5"/>
        <v>0.8984251968503969</v>
      </c>
    </row>
    <row r="105" spans="1:8" ht="15.75" hidden="1">
      <c r="A105" s="100" t="s">
        <v>57</v>
      </c>
      <c r="B105" s="101">
        <f>B106+B107+B108+B109</f>
        <v>6</v>
      </c>
      <c r="C105" s="101">
        <f>C106+C107+C108+C109</f>
        <v>6</v>
      </c>
      <c r="D105" s="102">
        <f t="shared" si="6"/>
        <v>100</v>
      </c>
      <c r="E105" s="103">
        <f t="shared" si="4"/>
        <v>25</v>
      </c>
      <c r="F105" s="62">
        <v>87.5</v>
      </c>
      <c r="G105" s="62">
        <v>12.5</v>
      </c>
      <c r="H105" s="63">
        <f t="shared" si="5"/>
        <v>12.5</v>
      </c>
    </row>
    <row r="106" spans="1:8" ht="15.75" hidden="1">
      <c r="A106" s="95" t="s">
        <v>27</v>
      </c>
      <c r="B106" s="96">
        <v>6</v>
      </c>
      <c r="C106" s="96">
        <v>6</v>
      </c>
      <c r="D106" s="91">
        <f t="shared" si="6"/>
        <v>100</v>
      </c>
      <c r="E106" s="97">
        <f t="shared" si="4"/>
        <v>25</v>
      </c>
      <c r="F106" s="67">
        <v>80.400000000000006</v>
      </c>
      <c r="G106" s="67">
        <v>5.4</v>
      </c>
      <c r="H106" s="68">
        <f t="shared" si="5"/>
        <v>19.599999999999994</v>
      </c>
    </row>
    <row r="107" spans="1:8" ht="17.25" hidden="1" customHeight="1">
      <c r="A107" s="95" t="s">
        <v>28</v>
      </c>
      <c r="B107" s="96"/>
      <c r="C107" s="96"/>
      <c r="D107" s="91" t="e">
        <f t="shared" si="6"/>
        <v>#DIV/0!</v>
      </c>
      <c r="E107" s="97" t="e">
        <f t="shared" si="4"/>
        <v>#DIV/0!</v>
      </c>
      <c r="F107" s="67"/>
      <c r="G107" s="67"/>
      <c r="H107" s="68" t="e">
        <f t="shared" si="5"/>
        <v>#DIV/0!</v>
      </c>
    </row>
    <row r="108" spans="1:8" ht="16.5" hidden="1" customHeight="1">
      <c r="A108" s="95" t="s">
        <v>29</v>
      </c>
      <c r="B108" s="96"/>
      <c r="C108" s="96"/>
      <c r="D108" s="91" t="e">
        <f t="shared" si="6"/>
        <v>#DIV/0!</v>
      </c>
      <c r="E108" s="97" t="e">
        <f t="shared" si="4"/>
        <v>#DIV/0!</v>
      </c>
      <c r="F108" s="67"/>
      <c r="G108" s="67"/>
      <c r="H108" s="68" t="e">
        <f t="shared" si="5"/>
        <v>#DIV/0!</v>
      </c>
    </row>
    <row r="109" spans="1:8" ht="21" hidden="1" customHeight="1">
      <c r="A109" s="95" t="s">
        <v>30</v>
      </c>
      <c r="B109" s="96"/>
      <c r="C109" s="96"/>
      <c r="D109" s="91" t="e">
        <f t="shared" si="6"/>
        <v>#DIV/0!</v>
      </c>
      <c r="E109" s="97" t="e">
        <f t="shared" si="4"/>
        <v>#DIV/0!</v>
      </c>
      <c r="F109" s="67"/>
      <c r="G109" s="67"/>
      <c r="H109" s="68" t="e">
        <f t="shared" si="5"/>
        <v>#DIV/0!</v>
      </c>
    </row>
    <row r="110" spans="1:8" ht="15.75" hidden="1">
      <c r="A110" s="100" t="s">
        <v>58</v>
      </c>
      <c r="B110" s="104">
        <f>B111</f>
        <v>0</v>
      </c>
      <c r="C110" s="104">
        <f>C111</f>
        <v>0</v>
      </c>
      <c r="D110" s="105" t="e">
        <f t="shared" si="6"/>
        <v>#DIV/0!</v>
      </c>
      <c r="E110" s="106" t="e">
        <f t="shared" si="4"/>
        <v>#DIV/0!</v>
      </c>
      <c r="F110" s="67"/>
      <c r="G110" s="67"/>
      <c r="H110" s="68" t="e">
        <f t="shared" si="5"/>
        <v>#DIV/0!</v>
      </c>
    </row>
    <row r="111" spans="1:8" ht="18.75" hidden="1" customHeight="1">
      <c r="A111" s="95" t="s">
        <v>27</v>
      </c>
      <c r="B111" s="96"/>
      <c r="C111" s="96"/>
      <c r="D111" s="107" t="e">
        <f t="shared" si="6"/>
        <v>#DIV/0!</v>
      </c>
      <c r="E111" s="108" t="e">
        <f t="shared" si="4"/>
        <v>#DIV/0!</v>
      </c>
      <c r="F111" s="67"/>
      <c r="G111" s="67"/>
      <c r="H111" s="68" t="e">
        <f t="shared" si="5"/>
        <v>#DIV/0!</v>
      </c>
    </row>
    <row r="112" spans="1:8" ht="15.75" hidden="1">
      <c r="A112" s="100" t="s">
        <v>59</v>
      </c>
      <c r="B112" s="109">
        <f>B113+B114</f>
        <v>0</v>
      </c>
      <c r="C112" s="109">
        <f>C113+C114</f>
        <v>0</v>
      </c>
      <c r="D112" s="102" t="e">
        <f t="shared" si="6"/>
        <v>#DIV/0!</v>
      </c>
      <c r="E112" s="103" t="e">
        <f t="shared" si="4"/>
        <v>#DIV/0!</v>
      </c>
      <c r="F112" s="67"/>
      <c r="G112" s="67"/>
      <c r="H112" s="68" t="e">
        <f t="shared" si="5"/>
        <v>#DIV/0!</v>
      </c>
    </row>
    <row r="113" spans="1:8" ht="15.75" hidden="1">
      <c r="A113" s="95" t="s">
        <v>27</v>
      </c>
      <c r="B113" s="96"/>
      <c r="C113" s="96"/>
      <c r="D113" s="110" t="e">
        <f t="shared" si="6"/>
        <v>#DIV/0!</v>
      </c>
      <c r="E113" s="111" t="e">
        <f t="shared" si="4"/>
        <v>#DIV/0!</v>
      </c>
      <c r="F113" s="67"/>
      <c r="G113" s="67"/>
      <c r="H113" s="68" t="e">
        <f t="shared" si="5"/>
        <v>#DIV/0!</v>
      </c>
    </row>
    <row r="114" spans="1:8" ht="15.75" hidden="1">
      <c r="A114" s="95" t="s">
        <v>29</v>
      </c>
      <c r="B114" s="96"/>
      <c r="C114" s="96"/>
      <c r="D114" s="110" t="e">
        <f>C114*100/B114</f>
        <v>#DIV/0!</v>
      </c>
      <c r="E114" s="111" t="e">
        <f t="shared" si="4"/>
        <v>#DIV/0!</v>
      </c>
      <c r="F114" s="67"/>
      <c r="G114" s="67"/>
      <c r="H114" s="68" t="e">
        <f t="shared" si="5"/>
        <v>#DIV/0!</v>
      </c>
    </row>
    <row r="115" spans="1:8" ht="15.75" hidden="1">
      <c r="A115" s="100" t="s">
        <v>60</v>
      </c>
      <c r="B115" s="104">
        <f>B116</f>
        <v>35</v>
      </c>
      <c r="C115" s="104">
        <f>C116</f>
        <v>35</v>
      </c>
      <c r="D115" s="112">
        <f t="shared" si="6"/>
        <v>100</v>
      </c>
      <c r="E115" s="106">
        <f t="shared" si="4"/>
        <v>25</v>
      </c>
      <c r="F115" s="62">
        <v>100</v>
      </c>
      <c r="G115" s="62">
        <v>25</v>
      </c>
      <c r="H115" s="63">
        <f t="shared" si="5"/>
        <v>0</v>
      </c>
    </row>
    <row r="116" spans="1:8" ht="15.75" hidden="1">
      <c r="A116" s="95" t="s">
        <v>27</v>
      </c>
      <c r="B116" s="96">
        <v>35</v>
      </c>
      <c r="C116" s="96">
        <v>35</v>
      </c>
      <c r="D116" s="98">
        <f t="shared" si="6"/>
        <v>100</v>
      </c>
      <c r="E116" s="111">
        <f t="shared" si="4"/>
        <v>25</v>
      </c>
      <c r="F116" s="67">
        <v>100</v>
      </c>
      <c r="G116" s="67">
        <v>25</v>
      </c>
      <c r="H116" s="68">
        <f t="shared" si="5"/>
        <v>0</v>
      </c>
    </row>
    <row r="117" spans="1:8" ht="31.5" hidden="1">
      <c r="A117" s="113" t="s">
        <v>61</v>
      </c>
      <c r="B117" s="109">
        <f>B118+B119</f>
        <v>70</v>
      </c>
      <c r="C117" s="109">
        <f>C118+C119</f>
        <v>70</v>
      </c>
      <c r="D117" s="102">
        <f t="shared" si="6"/>
        <v>100</v>
      </c>
      <c r="E117" s="103">
        <f t="shared" si="4"/>
        <v>25</v>
      </c>
      <c r="F117" s="62">
        <v>100</v>
      </c>
      <c r="G117" s="62">
        <v>25</v>
      </c>
      <c r="H117" s="63">
        <f t="shared" si="5"/>
        <v>0</v>
      </c>
    </row>
    <row r="118" spans="1:8" ht="15.75" hidden="1">
      <c r="A118" s="95" t="s">
        <v>28</v>
      </c>
      <c r="B118" s="96">
        <v>40</v>
      </c>
      <c r="C118" s="96">
        <v>40</v>
      </c>
      <c r="D118" s="91">
        <f t="shared" si="6"/>
        <v>100</v>
      </c>
      <c r="E118" s="97">
        <f t="shared" si="4"/>
        <v>25</v>
      </c>
      <c r="F118" s="67">
        <v>100</v>
      </c>
      <c r="G118" s="67">
        <v>25</v>
      </c>
      <c r="H118" s="68">
        <f t="shared" si="5"/>
        <v>0</v>
      </c>
    </row>
    <row r="119" spans="1:8" ht="15.75" hidden="1">
      <c r="A119" s="95" t="s">
        <v>29</v>
      </c>
      <c r="B119" s="96">
        <v>30</v>
      </c>
      <c r="C119" s="96">
        <v>30</v>
      </c>
      <c r="D119" s="91">
        <f t="shared" si="6"/>
        <v>100</v>
      </c>
      <c r="E119" s="92">
        <f t="shared" si="4"/>
        <v>25</v>
      </c>
      <c r="F119" s="67">
        <v>100</v>
      </c>
      <c r="G119" s="67">
        <v>25</v>
      </c>
      <c r="H119" s="68">
        <f t="shared" si="5"/>
        <v>0</v>
      </c>
    </row>
    <row r="120" spans="1:8" ht="15.75" hidden="1">
      <c r="A120" s="114" t="s">
        <v>62</v>
      </c>
      <c r="B120" s="115">
        <f>B121+B123</f>
        <v>502</v>
      </c>
      <c r="C120" s="115">
        <f>C121+C123</f>
        <v>492</v>
      </c>
      <c r="D120" s="116">
        <f t="shared" si="6"/>
        <v>98.007968127490045</v>
      </c>
      <c r="E120" s="117">
        <f t="shared" si="4"/>
        <v>23.007968127490045</v>
      </c>
      <c r="F120" s="67">
        <v>89.2</v>
      </c>
      <c r="G120" s="67">
        <v>14.2</v>
      </c>
      <c r="H120" s="68">
        <f t="shared" si="5"/>
        <v>8.8079681274900423</v>
      </c>
    </row>
    <row r="121" spans="1:8" ht="15.75" hidden="1">
      <c r="A121" s="118" t="s">
        <v>63</v>
      </c>
      <c r="B121" s="101">
        <f>B122</f>
        <v>25</v>
      </c>
      <c r="C121" s="101">
        <f>C122</f>
        <v>25</v>
      </c>
      <c r="D121" s="105">
        <f t="shared" si="6"/>
        <v>100</v>
      </c>
      <c r="E121" s="119">
        <f t="shared" si="4"/>
        <v>25</v>
      </c>
      <c r="F121" s="62">
        <v>100</v>
      </c>
      <c r="G121" s="62">
        <v>25</v>
      </c>
      <c r="H121" s="63">
        <f t="shared" si="5"/>
        <v>0</v>
      </c>
    </row>
    <row r="122" spans="1:8" ht="15.75" hidden="1">
      <c r="A122" s="120" t="s">
        <v>27</v>
      </c>
      <c r="B122" s="90">
        <v>25</v>
      </c>
      <c r="C122" s="90">
        <v>25</v>
      </c>
      <c r="D122" s="98">
        <f t="shared" si="6"/>
        <v>100</v>
      </c>
      <c r="E122" s="99">
        <f t="shared" si="4"/>
        <v>25</v>
      </c>
      <c r="F122" s="67">
        <v>100</v>
      </c>
      <c r="G122" s="67">
        <v>25</v>
      </c>
      <c r="H122" s="68">
        <f t="shared" si="5"/>
        <v>0</v>
      </c>
    </row>
    <row r="123" spans="1:8" ht="15.75" hidden="1">
      <c r="A123" s="118" t="s">
        <v>64</v>
      </c>
      <c r="B123" s="101">
        <f>B124+B125+B126+B127</f>
        <v>477</v>
      </c>
      <c r="C123" s="101">
        <f>C124+C125+C126+C127</f>
        <v>467</v>
      </c>
      <c r="D123" s="102">
        <f t="shared" si="6"/>
        <v>97.903563941299794</v>
      </c>
      <c r="E123" s="103">
        <f>D123-75</f>
        <v>22.903563941299794</v>
      </c>
      <c r="F123" s="62">
        <v>88.6</v>
      </c>
      <c r="G123" s="62">
        <v>13.6</v>
      </c>
      <c r="H123" s="63">
        <f t="shared" si="5"/>
        <v>9.3035639412997995</v>
      </c>
    </row>
    <row r="124" spans="1:8" ht="15.75" hidden="1">
      <c r="A124" s="95" t="s">
        <v>27</v>
      </c>
      <c r="B124" s="96">
        <v>169</v>
      </c>
      <c r="C124" s="96">
        <v>162</v>
      </c>
      <c r="D124" s="91">
        <f t="shared" si="6"/>
        <v>95.857988165680467</v>
      </c>
      <c r="E124" s="97">
        <f t="shared" ref="E124:E187" si="7">D124-75</f>
        <v>20.857988165680467</v>
      </c>
      <c r="F124" s="67">
        <v>87.4</v>
      </c>
      <c r="G124" s="67">
        <v>12.4</v>
      </c>
      <c r="H124" s="68">
        <f t="shared" si="5"/>
        <v>8.4579881656804616</v>
      </c>
    </row>
    <row r="125" spans="1:8" ht="15.75" hidden="1">
      <c r="A125" s="95" t="s">
        <v>28</v>
      </c>
      <c r="B125" s="96">
        <v>109</v>
      </c>
      <c r="C125" s="96">
        <v>106</v>
      </c>
      <c r="D125" s="91">
        <f t="shared" si="6"/>
        <v>97.247706422018354</v>
      </c>
      <c r="E125" s="97">
        <f t="shared" si="7"/>
        <v>22.247706422018354</v>
      </c>
      <c r="F125" s="67">
        <v>88.6</v>
      </c>
      <c r="G125" s="67">
        <v>13.6</v>
      </c>
      <c r="H125" s="68">
        <f t="shared" si="5"/>
        <v>8.6477064220183593</v>
      </c>
    </row>
    <row r="126" spans="1:8" ht="15.75" hidden="1">
      <c r="A126" s="95" t="s">
        <v>29</v>
      </c>
      <c r="B126" s="96">
        <v>115</v>
      </c>
      <c r="C126" s="96">
        <v>115</v>
      </c>
      <c r="D126" s="91">
        <f t="shared" si="6"/>
        <v>100</v>
      </c>
      <c r="E126" s="97">
        <f t="shared" si="7"/>
        <v>25</v>
      </c>
      <c r="F126" s="67">
        <v>90.4</v>
      </c>
      <c r="G126" s="67">
        <v>15.4</v>
      </c>
      <c r="H126" s="68">
        <f t="shared" si="5"/>
        <v>9.5999999999999943</v>
      </c>
    </row>
    <row r="127" spans="1:8" ht="15.75" hidden="1">
      <c r="A127" s="95" t="s">
        <v>30</v>
      </c>
      <c r="B127" s="96">
        <v>84</v>
      </c>
      <c r="C127" s="96">
        <v>84</v>
      </c>
      <c r="D127" s="107">
        <f t="shared" si="6"/>
        <v>100</v>
      </c>
      <c r="E127" s="99">
        <f t="shared" si="7"/>
        <v>25</v>
      </c>
      <c r="F127" s="67">
        <v>89.5</v>
      </c>
      <c r="G127" s="67">
        <v>14.5</v>
      </c>
      <c r="H127" s="68">
        <f t="shared" si="5"/>
        <v>10.5</v>
      </c>
    </row>
    <row r="128" spans="1:8" ht="15.75" hidden="1">
      <c r="A128" s="114" t="s">
        <v>65</v>
      </c>
      <c r="B128" s="115">
        <f>B129+B134</f>
        <v>380</v>
      </c>
      <c r="C128" s="115">
        <f>C129+C134</f>
        <v>373</v>
      </c>
      <c r="D128" s="116">
        <f t="shared" si="6"/>
        <v>98.15789473684211</v>
      </c>
      <c r="E128" s="117">
        <f t="shared" si="7"/>
        <v>23.15789473684211</v>
      </c>
      <c r="F128" s="67">
        <v>89.7</v>
      </c>
      <c r="G128" s="67">
        <v>14.7</v>
      </c>
      <c r="H128" s="68">
        <f t="shared" si="5"/>
        <v>8.4578947368421069</v>
      </c>
    </row>
    <row r="129" spans="1:8" ht="15.75" hidden="1">
      <c r="A129" s="121" t="s">
        <v>66</v>
      </c>
      <c r="B129" s="101">
        <f>B130+B131+B132+B133</f>
        <v>355</v>
      </c>
      <c r="C129" s="101">
        <f>C130+C131+C132+C133</f>
        <v>349</v>
      </c>
      <c r="D129" s="102">
        <f t="shared" si="6"/>
        <v>98.309859154929583</v>
      </c>
      <c r="E129" s="103">
        <f t="shared" si="7"/>
        <v>23.309859154929583</v>
      </c>
      <c r="F129" s="62">
        <v>89.5</v>
      </c>
      <c r="G129" s="62">
        <v>14.5</v>
      </c>
      <c r="H129" s="63">
        <f t="shared" si="5"/>
        <v>8.8098591549295833</v>
      </c>
    </row>
    <row r="130" spans="1:8" ht="15.75" hidden="1">
      <c r="A130" s="95" t="s">
        <v>27</v>
      </c>
      <c r="B130" s="96">
        <v>105</v>
      </c>
      <c r="C130" s="96">
        <v>103</v>
      </c>
      <c r="D130" s="91">
        <f t="shared" si="6"/>
        <v>98.095238095238102</v>
      </c>
      <c r="E130" s="97">
        <f t="shared" si="7"/>
        <v>23.095238095238102</v>
      </c>
      <c r="F130" s="67">
        <v>86.5</v>
      </c>
      <c r="G130" s="67">
        <v>11.5</v>
      </c>
      <c r="H130" s="68">
        <f t="shared" si="5"/>
        <v>11.595238095238102</v>
      </c>
    </row>
    <row r="131" spans="1:8" ht="15.75" hidden="1">
      <c r="A131" s="95" t="s">
        <v>28</v>
      </c>
      <c r="B131" s="96">
        <v>90</v>
      </c>
      <c r="C131" s="96">
        <v>88</v>
      </c>
      <c r="D131" s="91">
        <f t="shared" si="6"/>
        <v>97.777777777777771</v>
      </c>
      <c r="E131" s="97">
        <f t="shared" si="7"/>
        <v>22.777777777777771</v>
      </c>
      <c r="F131" s="67">
        <v>93.9</v>
      </c>
      <c r="G131" s="67">
        <v>18.899999999999999</v>
      </c>
      <c r="H131" s="68">
        <f t="shared" si="5"/>
        <v>3.8777777777777658</v>
      </c>
    </row>
    <row r="132" spans="1:8" ht="15.75" hidden="1" customHeight="1">
      <c r="A132" s="95" t="s">
        <v>29</v>
      </c>
      <c r="B132" s="96">
        <v>70</v>
      </c>
      <c r="C132" s="96">
        <v>70</v>
      </c>
      <c r="D132" s="91">
        <f t="shared" si="6"/>
        <v>100</v>
      </c>
      <c r="E132" s="97">
        <f t="shared" si="7"/>
        <v>25</v>
      </c>
      <c r="F132" s="67">
        <v>96.7</v>
      </c>
      <c r="G132" s="67">
        <v>21.7</v>
      </c>
      <c r="H132" s="68">
        <f t="shared" si="5"/>
        <v>3.2999999999999972</v>
      </c>
    </row>
    <row r="133" spans="1:8" ht="15.75" hidden="1" customHeight="1">
      <c r="A133" s="95" t="s">
        <v>30</v>
      </c>
      <c r="B133" s="96">
        <v>90</v>
      </c>
      <c r="C133" s="96">
        <v>88</v>
      </c>
      <c r="D133" s="98">
        <f t="shared" si="6"/>
        <v>97.777777777777771</v>
      </c>
      <c r="E133" s="111">
        <f t="shared" si="7"/>
        <v>22.777777777777771</v>
      </c>
      <c r="F133" s="67">
        <v>100</v>
      </c>
      <c r="G133" s="67">
        <v>25</v>
      </c>
      <c r="H133" s="68">
        <f t="shared" si="5"/>
        <v>-2.2222222222222285</v>
      </c>
    </row>
    <row r="134" spans="1:8" ht="15.75" hidden="1" customHeight="1">
      <c r="A134" s="122" t="s">
        <v>67</v>
      </c>
      <c r="B134" s="109">
        <f>B135+B136</f>
        <v>25</v>
      </c>
      <c r="C134" s="109">
        <f>C135+C136</f>
        <v>24</v>
      </c>
      <c r="D134" s="123">
        <f t="shared" si="6"/>
        <v>96</v>
      </c>
      <c r="E134" s="103">
        <f t="shared" si="7"/>
        <v>21</v>
      </c>
      <c r="F134" s="62">
        <v>93.1</v>
      </c>
      <c r="G134" s="62">
        <v>18.100000000000001</v>
      </c>
      <c r="H134" s="63">
        <f t="shared" si="5"/>
        <v>2.9000000000000057</v>
      </c>
    </row>
    <row r="135" spans="1:8" ht="15.75" hidden="1">
      <c r="A135" s="95" t="s">
        <v>27</v>
      </c>
      <c r="B135" s="96">
        <v>25</v>
      </c>
      <c r="C135" s="96">
        <v>24</v>
      </c>
      <c r="D135" s="91">
        <f t="shared" si="6"/>
        <v>96</v>
      </c>
      <c r="E135" s="97">
        <f t="shared" si="7"/>
        <v>21</v>
      </c>
      <c r="F135" s="67">
        <v>93.1</v>
      </c>
      <c r="G135" s="67">
        <v>18.100000000000001</v>
      </c>
      <c r="H135" s="68">
        <f t="shared" si="5"/>
        <v>2.9000000000000057</v>
      </c>
    </row>
    <row r="136" spans="1:8" ht="15.75" hidden="1">
      <c r="A136" s="95" t="s">
        <v>30</v>
      </c>
      <c r="B136" s="96"/>
      <c r="C136" s="96"/>
      <c r="D136" s="91" t="e">
        <f>C136*100/B136</f>
        <v>#DIV/0!</v>
      </c>
      <c r="E136" s="97" t="e">
        <f t="shared" si="7"/>
        <v>#DIV/0!</v>
      </c>
      <c r="F136" s="67"/>
      <c r="G136" s="67"/>
      <c r="H136" s="68" t="e">
        <f t="shared" si="5"/>
        <v>#DIV/0!</v>
      </c>
    </row>
    <row r="137" spans="1:8" ht="15.75" hidden="1">
      <c r="A137" s="114" t="s">
        <v>68</v>
      </c>
      <c r="B137" s="115">
        <f>B138+B143+B145</f>
        <v>460</v>
      </c>
      <c r="C137" s="115">
        <f>C138+C143+C145</f>
        <v>446</v>
      </c>
      <c r="D137" s="124">
        <f t="shared" si="6"/>
        <v>96.956521739130437</v>
      </c>
      <c r="E137" s="117">
        <f t="shared" si="7"/>
        <v>21.956521739130437</v>
      </c>
      <c r="F137" s="67">
        <v>88.8</v>
      </c>
      <c r="G137" s="67">
        <v>13.8</v>
      </c>
      <c r="H137" s="68">
        <f t="shared" si="5"/>
        <v>8.1565217391304401</v>
      </c>
    </row>
    <row r="138" spans="1:8" ht="15.75" hidden="1">
      <c r="A138" s="100" t="s">
        <v>69</v>
      </c>
      <c r="B138" s="101">
        <f>B139+B140+B141+B142</f>
        <v>390</v>
      </c>
      <c r="C138" s="101">
        <f>C139+C140+C141+C142</f>
        <v>378</v>
      </c>
      <c r="D138" s="102">
        <f t="shared" si="6"/>
        <v>96.92307692307692</v>
      </c>
      <c r="E138" s="103">
        <f t="shared" si="7"/>
        <v>21.92307692307692</v>
      </c>
      <c r="F138" s="62">
        <v>88.7</v>
      </c>
      <c r="G138" s="62">
        <v>13.7</v>
      </c>
      <c r="H138" s="63">
        <f t="shared" si="5"/>
        <v>8.223076923076917</v>
      </c>
    </row>
    <row r="139" spans="1:8" ht="15.75" hidden="1">
      <c r="A139" s="95" t="s">
        <v>27</v>
      </c>
      <c r="B139" s="96">
        <v>100</v>
      </c>
      <c r="C139" s="96">
        <v>96</v>
      </c>
      <c r="D139" s="91">
        <f t="shared" si="6"/>
        <v>96</v>
      </c>
      <c r="E139" s="97">
        <f t="shared" si="7"/>
        <v>21</v>
      </c>
      <c r="F139" s="67">
        <v>83.7</v>
      </c>
      <c r="G139" s="67">
        <v>8.6999999999999993</v>
      </c>
      <c r="H139" s="68">
        <f t="shared" ref="H139:H202" si="8">D139-F139</f>
        <v>12.299999999999997</v>
      </c>
    </row>
    <row r="140" spans="1:8" ht="15.75" hidden="1">
      <c r="A140" s="95" t="s">
        <v>28</v>
      </c>
      <c r="B140" s="96">
        <v>106</v>
      </c>
      <c r="C140" s="96">
        <v>103</v>
      </c>
      <c r="D140" s="91">
        <f t="shared" si="6"/>
        <v>97.169811320754718</v>
      </c>
      <c r="E140" s="97">
        <f t="shared" si="7"/>
        <v>22.169811320754718</v>
      </c>
      <c r="F140" s="67">
        <v>97.1</v>
      </c>
      <c r="G140" s="67">
        <v>22.1</v>
      </c>
      <c r="H140" s="68">
        <f t="shared" si="8"/>
        <v>6.9811320754723738E-2</v>
      </c>
    </row>
    <row r="141" spans="1:8" ht="15.75" hidden="1">
      <c r="A141" s="95" t="s">
        <v>29</v>
      </c>
      <c r="B141" s="96">
        <v>86</v>
      </c>
      <c r="C141" s="96">
        <v>85</v>
      </c>
      <c r="D141" s="91">
        <f t="shared" si="6"/>
        <v>98.837209302325576</v>
      </c>
      <c r="E141" s="97">
        <f t="shared" si="7"/>
        <v>23.837209302325576</v>
      </c>
      <c r="F141" s="67">
        <v>85.3</v>
      </c>
      <c r="G141" s="67">
        <v>10.3</v>
      </c>
      <c r="H141" s="68">
        <f t="shared" si="8"/>
        <v>13.537209302325579</v>
      </c>
    </row>
    <row r="142" spans="1:8" ht="15.75" hidden="1">
      <c r="A142" s="95" t="s">
        <v>30</v>
      </c>
      <c r="B142" s="96">
        <v>98</v>
      </c>
      <c r="C142" s="96">
        <v>94</v>
      </c>
      <c r="D142" s="98">
        <f t="shared" si="6"/>
        <v>95.91836734693878</v>
      </c>
      <c r="E142" s="111">
        <f t="shared" si="7"/>
        <v>20.91836734693878</v>
      </c>
      <c r="F142" s="67">
        <v>94.3</v>
      </c>
      <c r="G142" s="67">
        <v>19.3</v>
      </c>
      <c r="H142" s="68">
        <f t="shared" si="8"/>
        <v>1.6183673469387827</v>
      </c>
    </row>
    <row r="143" spans="1:8" ht="15.75" hidden="1">
      <c r="A143" s="100" t="s">
        <v>70</v>
      </c>
      <c r="B143" s="101">
        <f>B144</f>
        <v>70</v>
      </c>
      <c r="C143" s="101">
        <f>C144</f>
        <v>68</v>
      </c>
      <c r="D143" s="102">
        <f t="shared" si="6"/>
        <v>97.142857142857139</v>
      </c>
      <c r="E143" s="103">
        <f t="shared" si="7"/>
        <v>22.142857142857139</v>
      </c>
      <c r="F143" s="62">
        <v>90</v>
      </c>
      <c r="G143" s="62">
        <v>15</v>
      </c>
      <c r="H143" s="63">
        <f t="shared" si="8"/>
        <v>7.1428571428571388</v>
      </c>
    </row>
    <row r="144" spans="1:8" ht="15.75" hidden="1">
      <c r="A144" s="95" t="s">
        <v>27</v>
      </c>
      <c r="B144" s="96">
        <v>70</v>
      </c>
      <c r="C144" s="96">
        <v>68</v>
      </c>
      <c r="D144" s="91">
        <f t="shared" si="6"/>
        <v>97.142857142857139</v>
      </c>
      <c r="E144" s="97">
        <f t="shared" si="7"/>
        <v>22.142857142857139</v>
      </c>
      <c r="F144" s="67">
        <v>90</v>
      </c>
      <c r="G144" s="67">
        <v>15</v>
      </c>
      <c r="H144" s="68">
        <f t="shared" si="8"/>
        <v>7.1428571428571388</v>
      </c>
    </row>
    <row r="145" spans="1:8" ht="15.75" hidden="1">
      <c r="A145" s="100" t="s">
        <v>71</v>
      </c>
      <c r="B145" s="125">
        <f>B146</f>
        <v>0</v>
      </c>
      <c r="C145" s="125">
        <f>C146</f>
        <v>0</v>
      </c>
      <c r="D145" s="126" t="e">
        <f t="shared" si="6"/>
        <v>#DIV/0!</v>
      </c>
      <c r="E145" s="127" t="e">
        <f t="shared" si="7"/>
        <v>#DIV/0!</v>
      </c>
      <c r="F145" s="67"/>
      <c r="G145" s="67"/>
      <c r="H145" s="68" t="e">
        <f t="shared" si="8"/>
        <v>#DIV/0!</v>
      </c>
    </row>
    <row r="146" spans="1:8" ht="15.75" hidden="1">
      <c r="A146" s="95" t="s">
        <v>27</v>
      </c>
      <c r="B146" s="96"/>
      <c r="C146" s="96"/>
      <c r="D146" s="98" t="e">
        <f t="shared" si="6"/>
        <v>#DIV/0!</v>
      </c>
      <c r="E146" s="111" t="e">
        <f t="shared" si="7"/>
        <v>#DIV/0!</v>
      </c>
      <c r="F146" s="67"/>
      <c r="G146" s="67"/>
      <c r="H146" s="68" t="e">
        <f t="shared" si="8"/>
        <v>#DIV/0!</v>
      </c>
    </row>
    <row r="147" spans="1:8" ht="15.75" hidden="1">
      <c r="A147" s="114" t="s">
        <v>72</v>
      </c>
      <c r="B147" s="115">
        <f>B148</f>
        <v>223</v>
      </c>
      <c r="C147" s="115">
        <f>C148</f>
        <v>223</v>
      </c>
      <c r="D147" s="116">
        <f t="shared" si="6"/>
        <v>100</v>
      </c>
      <c r="E147" s="117">
        <f t="shared" si="7"/>
        <v>25</v>
      </c>
      <c r="F147" s="67">
        <v>85.1</v>
      </c>
      <c r="G147" s="67">
        <v>10.1</v>
      </c>
      <c r="H147" s="68">
        <f t="shared" si="8"/>
        <v>14.900000000000006</v>
      </c>
    </row>
    <row r="148" spans="1:8" ht="15.75" hidden="1">
      <c r="A148" s="121" t="s">
        <v>73</v>
      </c>
      <c r="B148" s="101">
        <f>B149+B150+B151+B152</f>
        <v>223</v>
      </c>
      <c r="C148" s="101">
        <f>C149+C150+C151+C152</f>
        <v>223</v>
      </c>
      <c r="D148" s="102">
        <f t="shared" si="6"/>
        <v>100</v>
      </c>
      <c r="E148" s="103">
        <f t="shared" si="7"/>
        <v>25</v>
      </c>
      <c r="F148" s="62">
        <v>85.1</v>
      </c>
      <c r="G148" s="62">
        <v>10.1</v>
      </c>
      <c r="H148" s="63">
        <f t="shared" si="8"/>
        <v>14.900000000000006</v>
      </c>
    </row>
    <row r="149" spans="1:8" ht="15.75" hidden="1">
      <c r="A149" s="95" t="s">
        <v>27</v>
      </c>
      <c r="B149" s="96">
        <v>60</v>
      </c>
      <c r="C149" s="96">
        <v>60</v>
      </c>
      <c r="D149" s="91">
        <f t="shared" si="6"/>
        <v>100</v>
      </c>
      <c r="E149" s="97">
        <f t="shared" si="7"/>
        <v>25</v>
      </c>
      <c r="F149" s="67">
        <v>63.2</v>
      </c>
      <c r="G149" s="67">
        <v>-11.8</v>
      </c>
      <c r="H149" s="68">
        <f t="shared" si="8"/>
        <v>36.799999999999997</v>
      </c>
    </row>
    <row r="150" spans="1:8" ht="15.75" hidden="1">
      <c r="A150" s="95" t="s">
        <v>28</v>
      </c>
      <c r="B150" s="96">
        <v>56</v>
      </c>
      <c r="C150" s="96">
        <v>56</v>
      </c>
      <c r="D150" s="91">
        <f t="shared" si="6"/>
        <v>100</v>
      </c>
      <c r="E150" s="97">
        <f t="shared" si="7"/>
        <v>25</v>
      </c>
      <c r="F150" s="67">
        <v>83.3</v>
      </c>
      <c r="G150" s="67">
        <v>8.3000000000000007</v>
      </c>
      <c r="H150" s="68">
        <f t="shared" si="8"/>
        <v>16.700000000000003</v>
      </c>
    </row>
    <row r="151" spans="1:8" ht="15.75" hidden="1">
      <c r="A151" s="95" t="s">
        <v>29</v>
      </c>
      <c r="B151" s="96">
        <v>52</v>
      </c>
      <c r="C151" s="96">
        <v>52</v>
      </c>
      <c r="D151" s="91">
        <f t="shared" si="6"/>
        <v>100</v>
      </c>
      <c r="E151" s="97">
        <f t="shared" si="7"/>
        <v>25</v>
      </c>
      <c r="F151" s="67">
        <v>93.3</v>
      </c>
      <c r="G151" s="67">
        <v>18.3</v>
      </c>
      <c r="H151" s="68">
        <f t="shared" si="8"/>
        <v>6.7000000000000028</v>
      </c>
    </row>
    <row r="152" spans="1:8" ht="15.75" hidden="1">
      <c r="A152" s="95" t="s">
        <v>30</v>
      </c>
      <c r="B152" s="96">
        <v>55</v>
      </c>
      <c r="C152" s="96">
        <v>55</v>
      </c>
      <c r="D152" s="98">
        <f t="shared" si="6"/>
        <v>100</v>
      </c>
      <c r="E152" s="99">
        <f t="shared" si="7"/>
        <v>25</v>
      </c>
      <c r="F152" s="67">
        <v>98.5</v>
      </c>
      <c r="G152" s="67">
        <v>23.5</v>
      </c>
      <c r="H152" s="68">
        <f t="shared" si="8"/>
        <v>1.5</v>
      </c>
    </row>
    <row r="153" spans="1:8" ht="15.75" hidden="1">
      <c r="A153" s="114" t="s">
        <v>74</v>
      </c>
      <c r="B153" s="115">
        <f>B154+B159</f>
        <v>147</v>
      </c>
      <c r="C153" s="115">
        <f>C154+C159</f>
        <v>139</v>
      </c>
      <c r="D153" s="124">
        <f t="shared" si="6"/>
        <v>94.557823129251702</v>
      </c>
      <c r="E153" s="117">
        <f t="shared" si="7"/>
        <v>19.557823129251702</v>
      </c>
      <c r="F153" s="67">
        <v>91.3</v>
      </c>
      <c r="G153" s="67">
        <v>16.3</v>
      </c>
      <c r="H153" s="68">
        <f t="shared" si="8"/>
        <v>3.2578231292517046</v>
      </c>
    </row>
    <row r="154" spans="1:8" ht="15.75" hidden="1">
      <c r="A154" s="121" t="s">
        <v>75</v>
      </c>
      <c r="B154" s="101">
        <f>B155+B156+B157+B158</f>
        <v>147</v>
      </c>
      <c r="C154" s="101">
        <f>C155+C156+C157+C158</f>
        <v>139</v>
      </c>
      <c r="D154" s="102">
        <f t="shared" si="6"/>
        <v>94.557823129251702</v>
      </c>
      <c r="E154" s="103">
        <f t="shared" si="7"/>
        <v>19.557823129251702</v>
      </c>
      <c r="F154" s="62">
        <v>91.3</v>
      </c>
      <c r="G154" s="62">
        <v>16.3</v>
      </c>
      <c r="H154" s="63">
        <f t="shared" si="8"/>
        <v>3.2578231292517046</v>
      </c>
    </row>
    <row r="155" spans="1:8" ht="15.75" hidden="1">
      <c r="A155" s="95" t="s">
        <v>27</v>
      </c>
      <c r="B155" s="96">
        <v>58</v>
      </c>
      <c r="C155" s="96">
        <v>54</v>
      </c>
      <c r="D155" s="91">
        <f t="shared" si="6"/>
        <v>93.103448275862064</v>
      </c>
      <c r="E155" s="97">
        <f t="shared" si="7"/>
        <v>18.103448275862064</v>
      </c>
      <c r="F155" s="67">
        <v>93.7</v>
      </c>
      <c r="G155" s="67">
        <v>18.7</v>
      </c>
      <c r="H155" s="68">
        <f t="shared" si="8"/>
        <v>-0.59655172413793878</v>
      </c>
    </row>
    <row r="156" spans="1:8" ht="15.75" hidden="1">
      <c r="A156" s="95" t="s">
        <v>28</v>
      </c>
      <c r="B156" s="96">
        <v>56</v>
      </c>
      <c r="C156" s="96">
        <v>52</v>
      </c>
      <c r="D156" s="91">
        <f t="shared" si="6"/>
        <v>92.857142857142861</v>
      </c>
      <c r="E156" s="97">
        <f t="shared" si="7"/>
        <v>17.857142857142861</v>
      </c>
      <c r="F156" s="67">
        <v>88.5</v>
      </c>
      <c r="G156" s="67">
        <v>13.5</v>
      </c>
      <c r="H156" s="68">
        <f t="shared" si="8"/>
        <v>4.3571428571428612</v>
      </c>
    </row>
    <row r="157" spans="1:8" ht="15.75" hidden="1">
      <c r="A157" s="95" t="s">
        <v>29</v>
      </c>
      <c r="B157" s="96">
        <v>22</v>
      </c>
      <c r="C157" s="96">
        <v>22</v>
      </c>
      <c r="D157" s="91">
        <f t="shared" si="6"/>
        <v>100</v>
      </c>
      <c r="E157" s="97">
        <f t="shared" si="7"/>
        <v>25</v>
      </c>
      <c r="F157" s="67">
        <v>85.3</v>
      </c>
      <c r="G157" s="67">
        <v>10.3</v>
      </c>
      <c r="H157" s="68">
        <f t="shared" si="8"/>
        <v>14.700000000000003</v>
      </c>
    </row>
    <row r="158" spans="1:8" ht="15.75" hidden="1">
      <c r="A158" s="95" t="s">
        <v>30</v>
      </c>
      <c r="B158" s="96">
        <v>11</v>
      </c>
      <c r="C158" s="96">
        <v>11</v>
      </c>
      <c r="D158" s="98">
        <f t="shared" si="6"/>
        <v>100</v>
      </c>
      <c r="E158" s="111">
        <f t="shared" si="7"/>
        <v>25</v>
      </c>
      <c r="F158" s="67">
        <v>100</v>
      </c>
      <c r="G158" s="67">
        <v>25</v>
      </c>
      <c r="H158" s="68">
        <f t="shared" si="8"/>
        <v>0</v>
      </c>
    </row>
    <row r="159" spans="1:8" ht="15.75" hidden="1">
      <c r="A159" s="128" t="s">
        <v>76</v>
      </c>
      <c r="B159" s="129">
        <f>B160</f>
        <v>0</v>
      </c>
      <c r="C159" s="129">
        <f>C160</f>
        <v>0</v>
      </c>
      <c r="D159" s="130" t="e">
        <f>C159*100/B159</f>
        <v>#DIV/0!</v>
      </c>
      <c r="E159" s="131" t="e">
        <f t="shared" si="7"/>
        <v>#DIV/0!</v>
      </c>
      <c r="F159" s="67"/>
      <c r="G159" s="67"/>
      <c r="H159" s="68" t="e">
        <f t="shared" si="8"/>
        <v>#DIV/0!</v>
      </c>
    </row>
    <row r="160" spans="1:8" ht="15.75" hidden="1">
      <c r="A160" s="95" t="s">
        <v>27</v>
      </c>
      <c r="B160" s="96"/>
      <c r="C160" s="96"/>
      <c r="D160" s="98" t="e">
        <f>C160*100/B160</f>
        <v>#DIV/0!</v>
      </c>
      <c r="E160" s="111" t="e">
        <f t="shared" si="7"/>
        <v>#DIV/0!</v>
      </c>
      <c r="F160" s="67"/>
      <c r="G160" s="67"/>
      <c r="H160" s="68" t="e">
        <f t="shared" si="8"/>
        <v>#DIV/0!</v>
      </c>
    </row>
    <row r="161" spans="1:8" ht="15.75" hidden="1">
      <c r="A161" s="114" t="s">
        <v>77</v>
      </c>
      <c r="B161" s="115">
        <f>B162</f>
        <v>527</v>
      </c>
      <c r="C161" s="115">
        <f>C162</f>
        <v>506</v>
      </c>
      <c r="D161" s="124">
        <f t="shared" si="6"/>
        <v>96.015180265654649</v>
      </c>
      <c r="E161" s="117">
        <f t="shared" si="7"/>
        <v>21.015180265654649</v>
      </c>
      <c r="F161" s="67">
        <v>95.4</v>
      </c>
      <c r="G161" s="67">
        <v>20.399999999999999</v>
      </c>
      <c r="H161" s="68">
        <f t="shared" si="8"/>
        <v>0.61518026565464368</v>
      </c>
    </row>
    <row r="162" spans="1:8" ht="15.75" hidden="1">
      <c r="A162" s="121" t="s">
        <v>78</v>
      </c>
      <c r="B162" s="101">
        <f>B163+B164+B165+B166</f>
        <v>527</v>
      </c>
      <c r="C162" s="101">
        <f>C163+C164+C165+C166</f>
        <v>506</v>
      </c>
      <c r="D162" s="102">
        <f>D161</f>
        <v>96.015180265654649</v>
      </c>
      <c r="E162" s="103">
        <f t="shared" si="7"/>
        <v>21.015180265654649</v>
      </c>
      <c r="F162" s="62">
        <v>95.4</v>
      </c>
      <c r="G162" s="62">
        <v>20.399999999999999</v>
      </c>
      <c r="H162" s="63">
        <f t="shared" si="8"/>
        <v>0.61518026565464368</v>
      </c>
    </row>
    <row r="163" spans="1:8" ht="15.75" hidden="1">
      <c r="A163" s="95" t="s">
        <v>27</v>
      </c>
      <c r="B163" s="96">
        <v>345</v>
      </c>
      <c r="C163" s="96">
        <v>333</v>
      </c>
      <c r="D163" s="91">
        <f t="shared" ref="D163:D197" si="9">C163*100/B163</f>
        <v>96.521739130434781</v>
      </c>
      <c r="E163" s="97">
        <f t="shared" si="7"/>
        <v>21.521739130434781</v>
      </c>
      <c r="F163" s="67">
        <v>97.4</v>
      </c>
      <c r="G163" s="67">
        <v>22.4</v>
      </c>
      <c r="H163" s="68">
        <f t="shared" si="8"/>
        <v>-0.87826086956522431</v>
      </c>
    </row>
    <row r="164" spans="1:8" ht="15.75" hidden="1">
      <c r="A164" s="95" t="s">
        <v>28</v>
      </c>
      <c r="B164" s="96">
        <v>94</v>
      </c>
      <c r="C164" s="96">
        <v>89</v>
      </c>
      <c r="D164" s="91">
        <f t="shared" si="9"/>
        <v>94.680851063829792</v>
      </c>
      <c r="E164" s="97">
        <f t="shared" si="7"/>
        <v>19.680851063829792</v>
      </c>
      <c r="F164" s="67">
        <v>88</v>
      </c>
      <c r="G164" s="67">
        <v>13</v>
      </c>
      <c r="H164" s="68">
        <f t="shared" si="8"/>
        <v>6.6808510638297918</v>
      </c>
    </row>
    <row r="165" spans="1:8" ht="15.75" hidden="1">
      <c r="A165" s="95" t="s">
        <v>29</v>
      </c>
      <c r="B165" s="96">
        <v>37</v>
      </c>
      <c r="C165" s="96">
        <v>37</v>
      </c>
      <c r="D165" s="91">
        <f t="shared" si="9"/>
        <v>100</v>
      </c>
      <c r="E165" s="97">
        <f t="shared" si="7"/>
        <v>25</v>
      </c>
      <c r="F165" s="67">
        <v>100</v>
      </c>
      <c r="G165" s="67">
        <v>25</v>
      </c>
      <c r="H165" s="68">
        <f t="shared" si="8"/>
        <v>0</v>
      </c>
    </row>
    <row r="166" spans="1:8" ht="15.75" hidden="1" customHeight="1">
      <c r="A166" s="95" t="s">
        <v>30</v>
      </c>
      <c r="B166" s="96">
        <v>51</v>
      </c>
      <c r="C166" s="96">
        <v>47</v>
      </c>
      <c r="D166" s="98">
        <f t="shared" si="9"/>
        <v>92.156862745098039</v>
      </c>
      <c r="E166" s="111">
        <f t="shared" si="7"/>
        <v>17.156862745098039</v>
      </c>
      <c r="F166" s="67">
        <v>92.8</v>
      </c>
      <c r="G166" s="67">
        <v>17.8</v>
      </c>
      <c r="H166" s="68">
        <f t="shared" si="8"/>
        <v>-0.6431372549019585</v>
      </c>
    </row>
    <row r="167" spans="1:8" ht="18" hidden="1" customHeight="1">
      <c r="A167" s="114" t="s">
        <v>79</v>
      </c>
      <c r="B167" s="115">
        <f>B168</f>
        <v>232</v>
      </c>
      <c r="C167" s="115">
        <f>C168</f>
        <v>228</v>
      </c>
      <c r="D167" s="124">
        <f t="shared" si="9"/>
        <v>98.275862068965523</v>
      </c>
      <c r="E167" s="117">
        <f t="shared" si="7"/>
        <v>23.275862068965523</v>
      </c>
      <c r="F167" s="67">
        <v>89.2</v>
      </c>
      <c r="G167" s="67">
        <v>14.2</v>
      </c>
      <c r="H167" s="68">
        <f t="shared" si="8"/>
        <v>9.0758620689655203</v>
      </c>
    </row>
    <row r="168" spans="1:8" ht="15.75" hidden="1">
      <c r="A168" s="121" t="s">
        <v>80</v>
      </c>
      <c r="B168" s="101">
        <f>B169+B170+B171+B172</f>
        <v>232</v>
      </c>
      <c r="C168" s="101">
        <f>C169+C170+C171+C172</f>
        <v>228</v>
      </c>
      <c r="D168" s="102">
        <f t="shared" si="9"/>
        <v>98.275862068965523</v>
      </c>
      <c r="E168" s="103">
        <f t="shared" si="7"/>
        <v>23.275862068965523</v>
      </c>
      <c r="F168" s="62">
        <v>89.2</v>
      </c>
      <c r="G168" s="62">
        <v>14.2</v>
      </c>
      <c r="H168" s="63">
        <f t="shared" si="8"/>
        <v>9.0758620689655203</v>
      </c>
    </row>
    <row r="169" spans="1:8" ht="15.75" hidden="1">
      <c r="A169" s="95" t="s">
        <v>27</v>
      </c>
      <c r="B169" s="96">
        <v>57</v>
      </c>
      <c r="C169" s="96">
        <v>53</v>
      </c>
      <c r="D169" s="91">
        <f t="shared" si="9"/>
        <v>92.982456140350877</v>
      </c>
      <c r="E169" s="97">
        <f t="shared" si="7"/>
        <v>17.982456140350877</v>
      </c>
      <c r="F169" s="67">
        <v>90.3</v>
      </c>
      <c r="G169" s="67">
        <v>15.3</v>
      </c>
      <c r="H169" s="68">
        <f t="shared" si="8"/>
        <v>2.6824561403508795</v>
      </c>
    </row>
    <row r="170" spans="1:8" ht="15.75" hidden="1">
      <c r="A170" s="95" t="s">
        <v>28</v>
      </c>
      <c r="B170" s="96">
        <v>65</v>
      </c>
      <c r="C170" s="96">
        <v>65</v>
      </c>
      <c r="D170" s="91">
        <f t="shared" si="9"/>
        <v>100</v>
      </c>
      <c r="E170" s="97">
        <f t="shared" si="7"/>
        <v>25</v>
      </c>
      <c r="F170" s="67">
        <v>89.7</v>
      </c>
      <c r="G170" s="67">
        <v>14.7</v>
      </c>
      <c r="H170" s="68">
        <f t="shared" si="8"/>
        <v>10.299999999999997</v>
      </c>
    </row>
    <row r="171" spans="1:8" ht="15.75" hidden="1">
      <c r="A171" s="95" t="s">
        <v>29</v>
      </c>
      <c r="B171" s="96">
        <v>48</v>
      </c>
      <c r="C171" s="96">
        <v>48</v>
      </c>
      <c r="D171" s="91">
        <f t="shared" si="9"/>
        <v>100</v>
      </c>
      <c r="E171" s="97">
        <f t="shared" si="7"/>
        <v>25</v>
      </c>
      <c r="F171" s="67">
        <v>90.8</v>
      </c>
      <c r="G171" s="67">
        <v>15.8</v>
      </c>
      <c r="H171" s="68">
        <f t="shared" si="8"/>
        <v>9.2000000000000028</v>
      </c>
    </row>
    <row r="172" spans="1:8" ht="15.75" hidden="1">
      <c r="A172" s="95" t="s">
        <v>30</v>
      </c>
      <c r="B172" s="96">
        <v>62</v>
      </c>
      <c r="C172" s="96">
        <v>62</v>
      </c>
      <c r="D172" s="98">
        <f t="shared" si="9"/>
        <v>100</v>
      </c>
      <c r="E172" s="111">
        <f t="shared" si="7"/>
        <v>25</v>
      </c>
      <c r="F172" s="67">
        <v>86.9</v>
      </c>
      <c r="G172" s="67">
        <v>11.9</v>
      </c>
      <c r="H172" s="68">
        <f t="shared" si="8"/>
        <v>13.099999999999994</v>
      </c>
    </row>
    <row r="173" spans="1:8" ht="15.75" hidden="1">
      <c r="A173" s="114" t="s">
        <v>81</v>
      </c>
      <c r="B173" s="115">
        <f>B174</f>
        <v>183</v>
      </c>
      <c r="C173" s="115">
        <f>C174</f>
        <v>177</v>
      </c>
      <c r="D173" s="124">
        <f t="shared" si="9"/>
        <v>96.721311475409834</v>
      </c>
      <c r="E173" s="117">
        <f t="shared" si="7"/>
        <v>21.721311475409834</v>
      </c>
      <c r="F173" s="67">
        <v>42</v>
      </c>
      <c r="G173" s="67">
        <v>-33</v>
      </c>
      <c r="H173" s="68">
        <f t="shared" si="8"/>
        <v>54.721311475409834</v>
      </c>
    </row>
    <row r="174" spans="1:8" ht="15.75" hidden="1">
      <c r="A174" s="121" t="s">
        <v>82</v>
      </c>
      <c r="B174" s="101">
        <f>B175+B176+B177+B178</f>
        <v>183</v>
      </c>
      <c r="C174" s="101">
        <f>C175+C176+C177+C178</f>
        <v>177</v>
      </c>
      <c r="D174" s="102">
        <f t="shared" si="9"/>
        <v>96.721311475409834</v>
      </c>
      <c r="E174" s="103">
        <f t="shared" si="7"/>
        <v>21.721311475409834</v>
      </c>
      <c r="F174" s="62">
        <v>42</v>
      </c>
      <c r="G174" s="62">
        <v>-33</v>
      </c>
      <c r="H174" s="63">
        <f t="shared" si="8"/>
        <v>54.721311475409834</v>
      </c>
    </row>
    <row r="175" spans="1:8" ht="15.75" hidden="1">
      <c r="A175" s="95" t="s">
        <v>27</v>
      </c>
      <c r="B175" s="96">
        <v>181</v>
      </c>
      <c r="C175" s="96">
        <v>175</v>
      </c>
      <c r="D175" s="91">
        <f t="shared" si="9"/>
        <v>96.685082872928177</v>
      </c>
      <c r="E175" s="97">
        <f t="shared" si="7"/>
        <v>21.685082872928177</v>
      </c>
      <c r="F175" s="67">
        <v>42</v>
      </c>
      <c r="G175" s="67">
        <v>-33</v>
      </c>
      <c r="H175" s="68">
        <f t="shared" si="8"/>
        <v>54.685082872928177</v>
      </c>
    </row>
    <row r="176" spans="1:8" ht="15.75" hidden="1">
      <c r="A176" s="95" t="s">
        <v>28</v>
      </c>
      <c r="B176" s="96">
        <v>2</v>
      </c>
      <c r="C176" s="96">
        <v>2</v>
      </c>
      <c r="D176" s="91">
        <f t="shared" si="9"/>
        <v>100</v>
      </c>
      <c r="E176" s="97">
        <f t="shared" si="7"/>
        <v>25</v>
      </c>
      <c r="F176" s="67"/>
      <c r="G176" s="67"/>
      <c r="H176" s="68">
        <f t="shared" si="8"/>
        <v>100</v>
      </c>
    </row>
    <row r="177" spans="1:8" ht="15.75" hidden="1">
      <c r="A177" s="95" t="s">
        <v>29</v>
      </c>
      <c r="B177" s="96"/>
      <c r="C177" s="96"/>
      <c r="D177" s="91" t="e">
        <f t="shared" si="9"/>
        <v>#DIV/0!</v>
      </c>
      <c r="E177" s="97" t="e">
        <f t="shared" si="7"/>
        <v>#DIV/0!</v>
      </c>
      <c r="F177" s="67"/>
      <c r="G177" s="67"/>
      <c r="H177" s="68" t="e">
        <f t="shared" si="8"/>
        <v>#DIV/0!</v>
      </c>
    </row>
    <row r="178" spans="1:8" ht="15.75" hidden="1">
      <c r="A178" s="95" t="s">
        <v>30</v>
      </c>
      <c r="B178" s="96"/>
      <c r="C178" s="96"/>
      <c r="D178" s="98" t="e">
        <f t="shared" si="9"/>
        <v>#DIV/0!</v>
      </c>
      <c r="E178" s="111" t="e">
        <f t="shared" si="7"/>
        <v>#DIV/0!</v>
      </c>
      <c r="F178" s="67"/>
      <c r="G178" s="67"/>
      <c r="H178" s="68" t="e">
        <f t="shared" si="8"/>
        <v>#DIV/0!</v>
      </c>
    </row>
    <row r="179" spans="1:8" ht="15.75" hidden="1">
      <c r="A179" s="114" t="s">
        <v>83</v>
      </c>
      <c r="B179" s="115">
        <f>B180</f>
        <v>450</v>
      </c>
      <c r="C179" s="115">
        <f>C180</f>
        <v>435</v>
      </c>
      <c r="D179" s="124">
        <f t="shared" si="9"/>
        <v>96.666666666666671</v>
      </c>
      <c r="E179" s="117">
        <f t="shared" si="7"/>
        <v>21.666666666666671</v>
      </c>
      <c r="F179" s="67">
        <v>71.2</v>
      </c>
      <c r="G179" s="67">
        <v>-3.8</v>
      </c>
      <c r="H179" s="68">
        <f t="shared" si="8"/>
        <v>25.466666666666669</v>
      </c>
    </row>
    <row r="180" spans="1:8" ht="15.75" hidden="1">
      <c r="A180" s="121" t="s">
        <v>84</v>
      </c>
      <c r="B180" s="101">
        <f>B181+B182+B183+B184</f>
        <v>450</v>
      </c>
      <c r="C180" s="101">
        <f>C181+C182+C183+C184</f>
        <v>435</v>
      </c>
      <c r="D180" s="102">
        <f t="shared" si="9"/>
        <v>96.666666666666671</v>
      </c>
      <c r="E180" s="103">
        <f t="shared" si="7"/>
        <v>21.666666666666671</v>
      </c>
      <c r="F180" s="62">
        <v>71.2</v>
      </c>
      <c r="G180" s="62">
        <v>-3.8</v>
      </c>
      <c r="H180" s="63">
        <f t="shared" si="8"/>
        <v>25.466666666666669</v>
      </c>
    </row>
    <row r="181" spans="1:8" ht="15.75" hidden="1">
      <c r="A181" s="95" t="s">
        <v>27</v>
      </c>
      <c r="B181" s="96">
        <v>137</v>
      </c>
      <c r="C181" s="96">
        <v>132</v>
      </c>
      <c r="D181" s="91">
        <f t="shared" si="9"/>
        <v>96.350364963503651</v>
      </c>
      <c r="E181" s="97">
        <f t="shared" si="7"/>
        <v>21.350364963503651</v>
      </c>
      <c r="F181" s="67">
        <v>66.400000000000006</v>
      </c>
      <c r="G181" s="67">
        <v>-8.6</v>
      </c>
      <c r="H181" s="68">
        <f t="shared" si="8"/>
        <v>29.950364963503645</v>
      </c>
    </row>
    <row r="182" spans="1:8" ht="15.75" hidden="1">
      <c r="A182" s="95" t="s">
        <v>28</v>
      </c>
      <c r="B182" s="96">
        <v>120</v>
      </c>
      <c r="C182" s="96">
        <v>115</v>
      </c>
      <c r="D182" s="91">
        <f t="shared" si="9"/>
        <v>95.833333333333329</v>
      </c>
      <c r="E182" s="97">
        <f t="shared" si="7"/>
        <v>20.833333333333329</v>
      </c>
      <c r="F182" s="67">
        <v>75.3</v>
      </c>
      <c r="G182" s="67">
        <v>0.3</v>
      </c>
      <c r="H182" s="68">
        <f t="shared" si="8"/>
        <v>20.533333333333331</v>
      </c>
    </row>
    <row r="183" spans="1:8" ht="15.75" hidden="1">
      <c r="A183" s="95" t="s">
        <v>29</v>
      </c>
      <c r="B183" s="96">
        <v>112</v>
      </c>
      <c r="C183" s="96">
        <v>111</v>
      </c>
      <c r="D183" s="91">
        <f t="shared" si="9"/>
        <v>99.107142857142861</v>
      </c>
      <c r="E183" s="97">
        <f t="shared" si="7"/>
        <v>24.107142857142861</v>
      </c>
      <c r="F183" s="67">
        <v>71.7</v>
      </c>
      <c r="G183" s="67">
        <v>-3.3</v>
      </c>
      <c r="H183" s="68">
        <f t="shared" si="8"/>
        <v>27.407142857142858</v>
      </c>
    </row>
    <row r="184" spans="1:8" ht="15.75" hidden="1">
      <c r="A184" s="95" t="s">
        <v>30</v>
      </c>
      <c r="B184" s="96">
        <v>81</v>
      </c>
      <c r="C184" s="96">
        <v>77</v>
      </c>
      <c r="D184" s="98">
        <f t="shared" si="9"/>
        <v>95.061728395061735</v>
      </c>
      <c r="E184" s="111">
        <f t="shared" si="7"/>
        <v>20.061728395061735</v>
      </c>
      <c r="F184" s="67">
        <v>72.3</v>
      </c>
      <c r="G184" s="67">
        <v>-2.7</v>
      </c>
      <c r="H184" s="68">
        <f t="shared" si="8"/>
        <v>22.761728395061738</v>
      </c>
    </row>
    <row r="185" spans="1:8" ht="15.75" hidden="1">
      <c r="A185" s="114" t="s">
        <v>85</v>
      </c>
      <c r="B185" s="115">
        <f>B186</f>
        <v>368</v>
      </c>
      <c r="C185" s="115">
        <f>C186</f>
        <v>349</v>
      </c>
      <c r="D185" s="124">
        <f t="shared" si="9"/>
        <v>94.836956521739125</v>
      </c>
      <c r="E185" s="117">
        <f t="shared" si="7"/>
        <v>19.836956521739125</v>
      </c>
      <c r="F185" s="67">
        <v>81</v>
      </c>
      <c r="G185" s="67">
        <v>6</v>
      </c>
      <c r="H185" s="68">
        <f t="shared" si="8"/>
        <v>13.836956521739125</v>
      </c>
    </row>
    <row r="186" spans="1:8" ht="15.75" hidden="1">
      <c r="A186" s="121" t="s">
        <v>86</v>
      </c>
      <c r="B186" s="101">
        <f>B187+B188+B189+B190</f>
        <v>368</v>
      </c>
      <c r="C186" s="101">
        <f>C187+C188+C189+C190</f>
        <v>349</v>
      </c>
      <c r="D186" s="102">
        <f t="shared" si="9"/>
        <v>94.836956521739125</v>
      </c>
      <c r="E186" s="103">
        <f t="shared" si="7"/>
        <v>19.836956521739125</v>
      </c>
      <c r="F186" s="62">
        <v>81</v>
      </c>
      <c r="G186" s="62">
        <v>6</v>
      </c>
      <c r="H186" s="63">
        <f t="shared" si="8"/>
        <v>13.836956521739125</v>
      </c>
    </row>
    <row r="187" spans="1:8" ht="15.75" hidden="1">
      <c r="A187" s="95" t="s">
        <v>27</v>
      </c>
      <c r="B187" s="96">
        <v>119</v>
      </c>
      <c r="C187" s="96">
        <v>113</v>
      </c>
      <c r="D187" s="91">
        <f t="shared" si="9"/>
        <v>94.957983193277315</v>
      </c>
      <c r="E187" s="97">
        <f t="shared" si="7"/>
        <v>19.957983193277315</v>
      </c>
      <c r="F187" s="67">
        <v>74.900000000000006</v>
      </c>
      <c r="G187" s="67">
        <v>-0.1</v>
      </c>
      <c r="H187" s="68">
        <f t="shared" si="8"/>
        <v>20.057983193277309</v>
      </c>
    </row>
    <row r="188" spans="1:8" ht="15.75" hidden="1">
      <c r="A188" s="95" t="s">
        <v>28</v>
      </c>
      <c r="B188" s="96">
        <v>78</v>
      </c>
      <c r="C188" s="96">
        <v>70</v>
      </c>
      <c r="D188" s="91">
        <f t="shared" si="9"/>
        <v>89.743589743589737</v>
      </c>
      <c r="E188" s="97">
        <f t="shared" ref="E188:E234" si="10">D188-75</f>
        <v>14.743589743589737</v>
      </c>
      <c r="F188" s="67">
        <v>84.1</v>
      </c>
      <c r="G188" s="67">
        <v>9.1</v>
      </c>
      <c r="H188" s="68">
        <f t="shared" si="8"/>
        <v>5.6435897435897431</v>
      </c>
    </row>
    <row r="189" spans="1:8" ht="15.75" hidden="1">
      <c r="A189" s="95" t="s">
        <v>29</v>
      </c>
      <c r="B189" s="96">
        <v>128</v>
      </c>
      <c r="C189" s="96">
        <v>124</v>
      </c>
      <c r="D189" s="91">
        <f t="shared" si="9"/>
        <v>96.875</v>
      </c>
      <c r="E189" s="97">
        <f t="shared" si="10"/>
        <v>21.875</v>
      </c>
      <c r="F189" s="67">
        <v>82.4</v>
      </c>
      <c r="G189" s="67">
        <v>7.4</v>
      </c>
      <c r="H189" s="68">
        <f t="shared" si="8"/>
        <v>14.474999999999994</v>
      </c>
    </row>
    <row r="190" spans="1:8" ht="15.75" hidden="1">
      <c r="A190" s="95" t="s">
        <v>30</v>
      </c>
      <c r="B190" s="96">
        <v>43</v>
      </c>
      <c r="C190" s="96">
        <v>42</v>
      </c>
      <c r="D190" s="98">
        <f t="shared" si="9"/>
        <v>97.674418604651166</v>
      </c>
      <c r="E190" s="111">
        <f t="shared" si="10"/>
        <v>22.674418604651166</v>
      </c>
      <c r="F190" s="67">
        <v>87.5</v>
      </c>
      <c r="G190" s="67">
        <v>12.5</v>
      </c>
      <c r="H190" s="68">
        <f t="shared" si="8"/>
        <v>10.174418604651166</v>
      </c>
    </row>
    <row r="191" spans="1:8" ht="15.75" hidden="1">
      <c r="A191" s="114" t="s">
        <v>87</v>
      </c>
      <c r="B191" s="115">
        <f>B192</f>
        <v>345</v>
      </c>
      <c r="C191" s="115">
        <f>C192</f>
        <v>304</v>
      </c>
      <c r="D191" s="124">
        <f t="shared" si="9"/>
        <v>88.115942028985501</v>
      </c>
      <c r="E191" s="117">
        <f t="shared" si="10"/>
        <v>13.115942028985501</v>
      </c>
      <c r="F191" s="67">
        <v>66.099999999999994</v>
      </c>
      <c r="G191" s="67">
        <v>-8.9</v>
      </c>
      <c r="H191" s="68">
        <f t="shared" si="8"/>
        <v>22.015942028985506</v>
      </c>
    </row>
    <row r="192" spans="1:8" ht="15.75" hidden="1">
      <c r="A192" s="121" t="s">
        <v>88</v>
      </c>
      <c r="B192" s="101">
        <f>B193+B194+B195+B196</f>
        <v>345</v>
      </c>
      <c r="C192" s="101">
        <f>C193+C194+C195+C196</f>
        <v>304</v>
      </c>
      <c r="D192" s="102">
        <f t="shared" si="9"/>
        <v>88.115942028985501</v>
      </c>
      <c r="E192" s="103">
        <f t="shared" si="10"/>
        <v>13.115942028985501</v>
      </c>
      <c r="F192" s="62">
        <v>66.099999999999994</v>
      </c>
      <c r="G192" s="62">
        <v>-8.9</v>
      </c>
      <c r="H192" s="63">
        <f t="shared" si="8"/>
        <v>22.015942028985506</v>
      </c>
    </row>
    <row r="193" spans="1:11" ht="15.75" hidden="1">
      <c r="A193" s="95" t="s">
        <v>27</v>
      </c>
      <c r="B193" s="96">
        <v>118</v>
      </c>
      <c r="C193" s="96">
        <v>97</v>
      </c>
      <c r="D193" s="91">
        <f t="shared" si="9"/>
        <v>82.20338983050847</v>
      </c>
      <c r="E193" s="111">
        <f t="shared" si="10"/>
        <v>7.2033898305084705</v>
      </c>
      <c r="F193" s="67">
        <v>65.7</v>
      </c>
      <c r="G193" s="67">
        <v>-9.3000000000000007</v>
      </c>
      <c r="H193" s="68">
        <f t="shared" si="8"/>
        <v>16.503389830508468</v>
      </c>
    </row>
    <row r="194" spans="1:11" ht="15.75" hidden="1">
      <c r="A194" s="95" t="s">
        <v>28</v>
      </c>
      <c r="B194" s="96">
        <v>84</v>
      </c>
      <c r="C194" s="96">
        <v>77</v>
      </c>
      <c r="D194" s="91">
        <f t="shared" si="9"/>
        <v>91.666666666666671</v>
      </c>
      <c r="E194" s="97">
        <f t="shared" si="10"/>
        <v>16.666666666666671</v>
      </c>
      <c r="F194" s="67">
        <v>57.7</v>
      </c>
      <c r="G194" s="67">
        <v>-17.3</v>
      </c>
      <c r="H194" s="68">
        <f t="shared" si="8"/>
        <v>33.966666666666669</v>
      </c>
    </row>
    <row r="195" spans="1:11" ht="15.75" hidden="1">
      <c r="A195" s="95" t="s">
        <v>29</v>
      </c>
      <c r="B195" s="96">
        <v>69</v>
      </c>
      <c r="C195" s="96">
        <v>63</v>
      </c>
      <c r="D195" s="132">
        <f t="shared" si="9"/>
        <v>91.304347826086953</v>
      </c>
      <c r="E195" s="97">
        <f t="shared" si="10"/>
        <v>16.304347826086953</v>
      </c>
      <c r="F195" s="67">
        <v>72.8</v>
      </c>
      <c r="G195" s="67">
        <v>-2.2000000000000002</v>
      </c>
      <c r="H195" s="68">
        <f t="shared" si="8"/>
        <v>18.504347826086956</v>
      </c>
    </row>
    <row r="196" spans="1:11" ht="15.75" hidden="1">
      <c r="A196" s="95" t="s">
        <v>30</v>
      </c>
      <c r="B196" s="96">
        <v>74</v>
      </c>
      <c r="C196" s="96">
        <v>67</v>
      </c>
      <c r="D196" s="110">
        <f t="shared" si="9"/>
        <v>90.540540540540547</v>
      </c>
      <c r="E196" s="111">
        <f t="shared" si="10"/>
        <v>15.540540540540547</v>
      </c>
      <c r="F196" s="67">
        <v>78.2</v>
      </c>
      <c r="G196" s="67">
        <v>3.2</v>
      </c>
      <c r="H196" s="68">
        <f t="shared" si="8"/>
        <v>12.340540540540545</v>
      </c>
    </row>
    <row r="197" spans="1:11" ht="15.75" hidden="1">
      <c r="A197" s="133" t="s">
        <v>89</v>
      </c>
      <c r="B197" s="134">
        <f>B198+B200</f>
        <v>295</v>
      </c>
      <c r="C197" s="134">
        <f>C198+C200</f>
        <v>280</v>
      </c>
      <c r="D197" s="135">
        <f t="shared" si="9"/>
        <v>94.915254237288138</v>
      </c>
      <c r="E197" s="136">
        <f t="shared" si="10"/>
        <v>19.915254237288138</v>
      </c>
      <c r="F197" s="67">
        <v>87.8</v>
      </c>
      <c r="G197" s="67">
        <v>12.8</v>
      </c>
      <c r="H197" s="68">
        <f t="shared" si="8"/>
        <v>7.1152542372881413</v>
      </c>
    </row>
    <row r="198" spans="1:11" s="139" customFormat="1" ht="21.75" hidden="1" customHeight="1">
      <c r="A198" s="137" t="s">
        <v>90</v>
      </c>
      <c r="B198" s="79">
        <f>B199</f>
        <v>0</v>
      </c>
      <c r="C198" s="79">
        <f>C199</f>
        <v>0</v>
      </c>
      <c r="D198" s="81" t="e">
        <f>C198/B198*100</f>
        <v>#DIV/0!</v>
      </c>
      <c r="E198" s="138" t="e">
        <f t="shared" si="10"/>
        <v>#DIV/0!</v>
      </c>
      <c r="F198" s="67"/>
      <c r="G198" s="67"/>
      <c r="H198" s="68" t="e">
        <f t="shared" si="8"/>
        <v>#DIV/0!</v>
      </c>
      <c r="I198" s="3"/>
      <c r="J198" s="3"/>
      <c r="K198" s="3"/>
    </row>
    <row r="199" spans="1:11" s="139" customFormat="1" ht="16.5" hidden="1" customHeight="1">
      <c r="A199" s="140" t="s">
        <v>27</v>
      </c>
      <c r="B199" s="77"/>
      <c r="C199" s="77"/>
      <c r="D199" s="141" t="e">
        <f>C199/B199*100</f>
        <v>#DIV/0!</v>
      </c>
      <c r="E199" s="142" t="e">
        <f t="shared" si="10"/>
        <v>#DIV/0!</v>
      </c>
      <c r="F199" s="67"/>
      <c r="G199" s="67"/>
      <c r="H199" s="68" t="e">
        <f t="shared" si="8"/>
        <v>#DIV/0!</v>
      </c>
      <c r="I199" s="3"/>
      <c r="J199" s="3"/>
      <c r="K199" s="3"/>
    </row>
    <row r="200" spans="1:11" ht="15.75" hidden="1">
      <c r="A200" s="121" t="s">
        <v>91</v>
      </c>
      <c r="B200" s="143">
        <f>B201+B202+B203+B204</f>
        <v>295</v>
      </c>
      <c r="C200" s="143">
        <f>C201+C202+C203+C204</f>
        <v>280</v>
      </c>
      <c r="D200" s="102">
        <f t="shared" ref="D200:D214" si="11">C200*100/B200</f>
        <v>94.915254237288138</v>
      </c>
      <c r="E200" s="144">
        <f t="shared" si="10"/>
        <v>19.915254237288138</v>
      </c>
      <c r="F200" s="62">
        <v>87.8</v>
      </c>
      <c r="G200" s="62">
        <v>12.8</v>
      </c>
      <c r="H200" s="63">
        <f t="shared" si="8"/>
        <v>7.1152542372881413</v>
      </c>
    </row>
    <row r="201" spans="1:11" ht="15.75" hidden="1">
      <c r="A201" s="89" t="s">
        <v>27</v>
      </c>
      <c r="B201" s="90">
        <v>114</v>
      </c>
      <c r="C201" s="90">
        <v>103</v>
      </c>
      <c r="D201" s="91">
        <f t="shared" si="11"/>
        <v>90.350877192982452</v>
      </c>
      <c r="E201" s="92">
        <f t="shared" si="10"/>
        <v>15.350877192982452</v>
      </c>
      <c r="F201" s="67">
        <v>84.4</v>
      </c>
      <c r="G201" s="67">
        <v>9.4</v>
      </c>
      <c r="H201" s="68">
        <f t="shared" si="8"/>
        <v>5.9508771929824462</v>
      </c>
    </row>
    <row r="202" spans="1:11" ht="15.75" hidden="1">
      <c r="A202" s="95" t="s">
        <v>28</v>
      </c>
      <c r="B202" s="96">
        <v>62</v>
      </c>
      <c r="C202" s="96">
        <v>60</v>
      </c>
      <c r="D202" s="91">
        <f t="shared" si="11"/>
        <v>96.774193548387103</v>
      </c>
      <c r="E202" s="97">
        <f t="shared" si="10"/>
        <v>21.774193548387103</v>
      </c>
      <c r="F202" s="67">
        <v>91.3</v>
      </c>
      <c r="G202" s="67">
        <v>16.3</v>
      </c>
      <c r="H202" s="68">
        <f t="shared" si="8"/>
        <v>5.474193548387106</v>
      </c>
    </row>
    <row r="203" spans="1:11" ht="15.75" hidden="1">
      <c r="A203" s="145" t="s">
        <v>29</v>
      </c>
      <c r="B203" s="146">
        <v>52</v>
      </c>
      <c r="C203" s="146">
        <v>52</v>
      </c>
      <c r="D203" s="147">
        <f t="shared" si="11"/>
        <v>100</v>
      </c>
      <c r="E203" s="148">
        <f t="shared" si="10"/>
        <v>25</v>
      </c>
      <c r="F203" s="67">
        <v>93.2</v>
      </c>
      <c r="G203" s="67">
        <v>18.2</v>
      </c>
      <c r="H203" s="68">
        <f t="shared" ref="H203:H242" si="12">D203-F203</f>
        <v>6.7999999999999972</v>
      </c>
    </row>
    <row r="204" spans="1:11" ht="15.75" hidden="1">
      <c r="A204" s="145" t="s">
        <v>30</v>
      </c>
      <c r="B204" s="146">
        <v>67</v>
      </c>
      <c r="C204" s="146">
        <v>65</v>
      </c>
      <c r="D204" s="149">
        <f t="shared" si="11"/>
        <v>97.014925373134332</v>
      </c>
      <c r="E204" s="150">
        <f t="shared" si="10"/>
        <v>22.014925373134332</v>
      </c>
      <c r="F204" s="67">
        <v>96.2</v>
      </c>
      <c r="G204" s="67">
        <v>21.2</v>
      </c>
      <c r="H204" s="68">
        <f t="shared" si="12"/>
        <v>0.81492537313432933</v>
      </c>
    </row>
    <row r="205" spans="1:11" ht="37.5" hidden="1" customHeight="1" thickBot="1">
      <c r="A205" s="151" t="s">
        <v>92</v>
      </c>
      <c r="B205" s="152">
        <f>B206+B210+B213+B217+B221+B224+B228+B232+B235+B237+B239+B241+B243+B245+B247+B251+B249+B253+B255</f>
        <v>357</v>
      </c>
      <c r="C205" s="152">
        <f>C206+C210+C213+C217+C221+C224+C228+C232+C235+C237+C239+C241+C243+C245+C247+C251+C249+C253+C255</f>
        <v>351</v>
      </c>
      <c r="D205" s="153">
        <f t="shared" si="11"/>
        <v>98.319327731092443</v>
      </c>
      <c r="E205" s="154">
        <f t="shared" si="10"/>
        <v>23.319327731092443</v>
      </c>
      <c r="F205" s="67">
        <v>92.2</v>
      </c>
      <c r="G205" s="67">
        <v>17.2</v>
      </c>
      <c r="H205" s="68">
        <f t="shared" si="12"/>
        <v>6.1193277310924401</v>
      </c>
    </row>
    <row r="206" spans="1:11" ht="31.5" hidden="1">
      <c r="A206" s="155" t="s">
        <v>93</v>
      </c>
      <c r="B206" s="101">
        <f>B207+B208+B209</f>
        <v>79</v>
      </c>
      <c r="C206" s="101">
        <f>C207+C208+C209</f>
        <v>76</v>
      </c>
      <c r="D206" s="102">
        <f t="shared" si="11"/>
        <v>96.202531645569621</v>
      </c>
      <c r="E206" s="144">
        <f t="shared" si="10"/>
        <v>21.202531645569621</v>
      </c>
      <c r="F206" s="62">
        <v>93.4</v>
      </c>
      <c r="G206" s="62">
        <v>18.399999999999999</v>
      </c>
      <c r="H206" s="63">
        <f t="shared" si="12"/>
        <v>2.8025316455696156</v>
      </c>
    </row>
    <row r="207" spans="1:11" ht="15.75" hidden="1">
      <c r="A207" s="95" t="s">
        <v>27</v>
      </c>
      <c r="B207" s="96">
        <v>30</v>
      </c>
      <c r="C207" s="96">
        <v>30</v>
      </c>
      <c r="D207" s="98">
        <f t="shared" si="11"/>
        <v>100</v>
      </c>
      <c r="E207" s="111">
        <f t="shared" si="10"/>
        <v>25</v>
      </c>
      <c r="F207" s="67">
        <v>93.3</v>
      </c>
      <c r="G207" s="67">
        <v>18.3</v>
      </c>
      <c r="H207" s="68">
        <f t="shared" si="12"/>
        <v>6.7000000000000028</v>
      </c>
    </row>
    <row r="208" spans="1:11" ht="15.75" hidden="1">
      <c r="A208" s="95" t="s">
        <v>28</v>
      </c>
      <c r="B208" s="96">
        <v>21</v>
      </c>
      <c r="C208" s="96">
        <v>19</v>
      </c>
      <c r="D208" s="98">
        <f t="shared" si="11"/>
        <v>90.476190476190482</v>
      </c>
      <c r="E208" s="111">
        <f t="shared" si="10"/>
        <v>15.476190476190482</v>
      </c>
      <c r="F208" s="67">
        <v>93.1</v>
      </c>
      <c r="G208" s="67">
        <v>18.100000000000001</v>
      </c>
      <c r="H208" s="68">
        <f t="shared" si="12"/>
        <v>-2.6238095238095127</v>
      </c>
    </row>
    <row r="209" spans="1:8" ht="15.75" hidden="1">
      <c r="A209" s="95" t="s">
        <v>29</v>
      </c>
      <c r="B209" s="96">
        <v>28</v>
      </c>
      <c r="C209" s="96">
        <v>27</v>
      </c>
      <c r="D209" s="110">
        <f t="shared" si="11"/>
        <v>96.428571428571431</v>
      </c>
      <c r="E209" s="111">
        <f t="shared" si="10"/>
        <v>21.428571428571431</v>
      </c>
      <c r="F209" s="67">
        <v>94.1</v>
      </c>
      <c r="G209" s="67">
        <v>19.100000000000001</v>
      </c>
      <c r="H209" s="68">
        <f t="shared" si="12"/>
        <v>2.3285714285714363</v>
      </c>
    </row>
    <row r="210" spans="1:8" ht="31.5" hidden="1">
      <c r="A210" s="113" t="s">
        <v>94</v>
      </c>
      <c r="B210" s="101">
        <f>B211+B212</f>
        <v>0</v>
      </c>
      <c r="C210" s="101">
        <f>C211+C212</f>
        <v>0</v>
      </c>
      <c r="D210" s="102" t="e">
        <f t="shared" si="11"/>
        <v>#DIV/0!</v>
      </c>
      <c r="E210" s="103" t="e">
        <f t="shared" si="10"/>
        <v>#DIV/0!</v>
      </c>
      <c r="F210" s="67"/>
      <c r="G210" s="67"/>
      <c r="H210" s="68" t="e">
        <f t="shared" si="12"/>
        <v>#DIV/0!</v>
      </c>
    </row>
    <row r="211" spans="1:8" ht="15.75" hidden="1">
      <c r="A211" s="95" t="s">
        <v>27</v>
      </c>
      <c r="B211" s="96">
        <v>0</v>
      </c>
      <c r="C211" s="96">
        <v>0</v>
      </c>
      <c r="D211" s="91" t="e">
        <f t="shared" si="11"/>
        <v>#DIV/0!</v>
      </c>
      <c r="E211" s="97" t="e">
        <f t="shared" si="10"/>
        <v>#DIV/0!</v>
      </c>
      <c r="F211" s="67"/>
      <c r="G211" s="67"/>
      <c r="H211" s="68" t="e">
        <f t="shared" si="12"/>
        <v>#DIV/0!</v>
      </c>
    </row>
    <row r="212" spans="1:8" ht="15.75" hidden="1">
      <c r="A212" s="95" t="s">
        <v>28</v>
      </c>
      <c r="B212" s="96">
        <v>0</v>
      </c>
      <c r="C212" s="96">
        <v>0</v>
      </c>
      <c r="D212" s="91" t="e">
        <f t="shared" si="11"/>
        <v>#DIV/0!</v>
      </c>
      <c r="E212" s="97" t="e">
        <f t="shared" si="10"/>
        <v>#DIV/0!</v>
      </c>
      <c r="F212" s="67"/>
      <c r="G212" s="67"/>
      <c r="H212" s="68" t="e">
        <f t="shared" si="12"/>
        <v>#DIV/0!</v>
      </c>
    </row>
    <row r="213" spans="1:8" ht="31.5" hidden="1" customHeight="1">
      <c r="A213" s="113" t="s">
        <v>95</v>
      </c>
      <c r="B213" s="101">
        <f>B214+B215+B216</f>
        <v>79</v>
      </c>
      <c r="C213" s="101">
        <f>C214+C215+C216</f>
        <v>79</v>
      </c>
      <c r="D213" s="102">
        <f t="shared" si="11"/>
        <v>100</v>
      </c>
      <c r="E213" s="103">
        <f t="shared" si="10"/>
        <v>25</v>
      </c>
      <c r="F213" s="62">
        <v>74</v>
      </c>
      <c r="G213" s="62">
        <v>-1</v>
      </c>
      <c r="H213" s="63">
        <f t="shared" si="12"/>
        <v>26</v>
      </c>
    </row>
    <row r="214" spans="1:8" ht="15.75" hidden="1">
      <c r="A214" s="95" t="s">
        <v>27</v>
      </c>
      <c r="B214" s="96">
        <v>30</v>
      </c>
      <c r="C214" s="96">
        <v>30</v>
      </c>
      <c r="D214" s="132">
        <f t="shared" si="11"/>
        <v>100</v>
      </c>
      <c r="E214" s="97">
        <f t="shared" si="10"/>
        <v>25</v>
      </c>
      <c r="F214" s="67">
        <v>42.1</v>
      </c>
      <c r="G214" s="67">
        <v>-32.9</v>
      </c>
      <c r="H214" s="68">
        <f t="shared" si="12"/>
        <v>57.9</v>
      </c>
    </row>
    <row r="215" spans="1:8" ht="15.75" hidden="1">
      <c r="A215" s="95" t="s">
        <v>28</v>
      </c>
      <c r="B215" s="96">
        <v>29</v>
      </c>
      <c r="C215" s="96">
        <v>29</v>
      </c>
      <c r="D215" s="91">
        <f>C215/B215*100</f>
        <v>100</v>
      </c>
      <c r="E215" s="97">
        <f t="shared" si="10"/>
        <v>25</v>
      </c>
      <c r="F215" s="67">
        <v>93.5</v>
      </c>
      <c r="G215" s="67">
        <v>18.5</v>
      </c>
      <c r="H215" s="68">
        <f t="shared" si="12"/>
        <v>6.5</v>
      </c>
    </row>
    <row r="216" spans="1:8" ht="15.75" hidden="1">
      <c r="A216" s="156" t="s">
        <v>29</v>
      </c>
      <c r="B216" s="157">
        <v>20</v>
      </c>
      <c r="C216" s="157">
        <v>20</v>
      </c>
      <c r="D216" s="132">
        <f>C216/B216*100</f>
        <v>100</v>
      </c>
      <c r="E216" s="97">
        <f t="shared" si="10"/>
        <v>25</v>
      </c>
      <c r="F216" s="67"/>
      <c r="G216" s="67"/>
      <c r="H216" s="68">
        <f t="shared" si="12"/>
        <v>100</v>
      </c>
    </row>
    <row r="217" spans="1:8" ht="15.75">
      <c r="A217" s="100" t="s">
        <v>96</v>
      </c>
      <c r="B217" s="101">
        <f>B218+B219+B220</f>
        <v>62</v>
      </c>
      <c r="C217" s="101">
        <f>C218+C219+C220</f>
        <v>59</v>
      </c>
      <c r="D217" s="102">
        <f>C217*100/B217</f>
        <v>95.161290322580641</v>
      </c>
      <c r="E217" s="144">
        <f t="shared" si="10"/>
        <v>20.161290322580641</v>
      </c>
      <c r="F217" s="62">
        <v>100</v>
      </c>
      <c r="G217" s="62">
        <v>25</v>
      </c>
      <c r="H217" s="63">
        <f t="shared" si="12"/>
        <v>-4.8387096774193594</v>
      </c>
    </row>
    <row r="218" spans="1:8" ht="15.75" hidden="1">
      <c r="A218" s="95" t="s">
        <v>27</v>
      </c>
      <c r="B218" s="96">
        <v>30</v>
      </c>
      <c r="C218" s="96">
        <v>29</v>
      </c>
      <c r="D218" s="91">
        <f>C218*100/B218</f>
        <v>96.666666666666671</v>
      </c>
      <c r="E218" s="97">
        <f t="shared" si="10"/>
        <v>21.666666666666671</v>
      </c>
      <c r="F218" s="67">
        <v>100</v>
      </c>
      <c r="G218" s="67">
        <v>25</v>
      </c>
      <c r="H218" s="68">
        <f t="shared" si="12"/>
        <v>-3.3333333333333286</v>
      </c>
    </row>
    <row r="219" spans="1:8" ht="15.75" hidden="1">
      <c r="A219" s="158" t="s">
        <v>28</v>
      </c>
      <c r="B219" s="96">
        <v>32</v>
      </c>
      <c r="C219" s="96">
        <v>30</v>
      </c>
      <c r="D219" s="91">
        <f>C219*100/B219</f>
        <v>93.75</v>
      </c>
      <c r="E219" s="97">
        <f t="shared" si="10"/>
        <v>18.75</v>
      </c>
      <c r="F219" s="67">
        <v>100</v>
      </c>
      <c r="G219" s="67">
        <v>25</v>
      </c>
      <c r="H219" s="68">
        <f t="shared" si="12"/>
        <v>-6.25</v>
      </c>
    </row>
    <row r="220" spans="1:8" ht="15.75" hidden="1">
      <c r="A220" s="156" t="s">
        <v>29</v>
      </c>
      <c r="B220" s="90"/>
      <c r="C220" s="90"/>
      <c r="D220" s="91" t="e">
        <f>C220*100/B220</f>
        <v>#DIV/0!</v>
      </c>
      <c r="E220" s="97" t="e">
        <f t="shared" si="10"/>
        <v>#DIV/0!</v>
      </c>
      <c r="F220" s="67"/>
      <c r="G220" s="67"/>
      <c r="H220" s="68" t="e">
        <f t="shared" si="12"/>
        <v>#DIV/0!</v>
      </c>
    </row>
    <row r="221" spans="1:8" ht="26.25" hidden="1" customHeight="1">
      <c r="A221" s="113" t="s">
        <v>97</v>
      </c>
      <c r="B221" s="101">
        <f>B222+B223</f>
        <v>34</v>
      </c>
      <c r="C221" s="101">
        <f>C222+C223</f>
        <v>34</v>
      </c>
      <c r="D221" s="102">
        <f t="shared" ref="D221:D227" si="13">C221/B221*100</f>
        <v>100</v>
      </c>
      <c r="E221" s="103">
        <f t="shared" si="10"/>
        <v>25</v>
      </c>
      <c r="F221" s="62">
        <v>81.8</v>
      </c>
      <c r="G221" s="62">
        <v>6.8</v>
      </c>
      <c r="H221" s="63">
        <f t="shared" si="12"/>
        <v>18.200000000000003</v>
      </c>
    </row>
    <row r="222" spans="1:8" ht="15.75" hidden="1">
      <c r="A222" s="95" t="s">
        <v>27</v>
      </c>
      <c r="B222" s="90">
        <v>15</v>
      </c>
      <c r="C222" s="90">
        <v>15</v>
      </c>
      <c r="D222" s="98">
        <f t="shared" si="13"/>
        <v>100</v>
      </c>
      <c r="E222" s="111">
        <f t="shared" si="10"/>
        <v>25</v>
      </c>
      <c r="F222" s="67">
        <v>60</v>
      </c>
      <c r="G222" s="67">
        <v>-15</v>
      </c>
      <c r="H222" s="68">
        <f t="shared" si="12"/>
        <v>40</v>
      </c>
    </row>
    <row r="223" spans="1:8" ht="15.75" hidden="1">
      <c r="A223" s="95" t="s">
        <v>29</v>
      </c>
      <c r="B223" s="90">
        <v>19</v>
      </c>
      <c r="C223" s="90">
        <v>19</v>
      </c>
      <c r="D223" s="98">
        <f t="shared" si="13"/>
        <v>100</v>
      </c>
      <c r="E223" s="111">
        <f t="shared" si="10"/>
        <v>25</v>
      </c>
      <c r="F223" s="67">
        <v>100</v>
      </c>
      <c r="G223" s="67">
        <v>25</v>
      </c>
      <c r="H223" s="68">
        <f t="shared" si="12"/>
        <v>0</v>
      </c>
    </row>
    <row r="224" spans="1:8" ht="15.75" hidden="1">
      <c r="A224" s="159" t="s">
        <v>98</v>
      </c>
      <c r="B224" s="101">
        <f>B225+B226+B227</f>
        <v>0</v>
      </c>
      <c r="C224" s="101">
        <f>C225+C226+C227</f>
        <v>0</v>
      </c>
      <c r="D224" s="102" t="e">
        <f t="shared" si="13"/>
        <v>#DIV/0!</v>
      </c>
      <c r="E224" s="103" t="e">
        <f t="shared" si="10"/>
        <v>#DIV/0!</v>
      </c>
      <c r="F224" s="67"/>
      <c r="G224" s="67"/>
      <c r="H224" s="68" t="e">
        <f t="shared" si="12"/>
        <v>#DIV/0!</v>
      </c>
    </row>
    <row r="225" spans="1:8" ht="15.75" hidden="1">
      <c r="A225" s="95" t="s">
        <v>27</v>
      </c>
      <c r="B225" s="90"/>
      <c r="C225" s="90"/>
      <c r="D225" s="98" t="e">
        <f t="shared" si="13"/>
        <v>#DIV/0!</v>
      </c>
      <c r="E225" s="111" t="e">
        <f t="shared" si="10"/>
        <v>#DIV/0!</v>
      </c>
      <c r="F225" s="67"/>
      <c r="G225" s="67"/>
      <c r="H225" s="68" t="e">
        <f t="shared" si="12"/>
        <v>#DIV/0!</v>
      </c>
    </row>
    <row r="226" spans="1:8" ht="15.75" hidden="1">
      <c r="A226" s="95" t="s">
        <v>28</v>
      </c>
      <c r="B226" s="90"/>
      <c r="C226" s="90"/>
      <c r="D226" s="98" t="e">
        <f t="shared" si="13"/>
        <v>#DIV/0!</v>
      </c>
      <c r="E226" s="111" t="e">
        <f t="shared" si="10"/>
        <v>#DIV/0!</v>
      </c>
      <c r="F226" s="67"/>
      <c r="G226" s="67"/>
      <c r="H226" s="68" t="e">
        <f t="shared" si="12"/>
        <v>#DIV/0!</v>
      </c>
    </row>
    <row r="227" spans="1:8" ht="15.75" hidden="1">
      <c r="A227" s="95" t="s">
        <v>29</v>
      </c>
      <c r="B227" s="90"/>
      <c r="C227" s="90"/>
      <c r="D227" s="98" t="e">
        <f t="shared" si="13"/>
        <v>#DIV/0!</v>
      </c>
      <c r="E227" s="111" t="e">
        <f t="shared" si="10"/>
        <v>#DIV/0!</v>
      </c>
      <c r="F227" s="67"/>
      <c r="G227" s="67"/>
      <c r="H227" s="68" t="e">
        <f t="shared" si="12"/>
        <v>#DIV/0!</v>
      </c>
    </row>
    <row r="228" spans="1:8" ht="15.75" hidden="1">
      <c r="A228" s="100" t="s">
        <v>99</v>
      </c>
      <c r="B228" s="160">
        <f>B229+B230+B231</f>
        <v>74</v>
      </c>
      <c r="C228" s="160">
        <f>C229+C230+C231</f>
        <v>74</v>
      </c>
      <c r="D228" s="161">
        <f t="shared" ref="D228:D233" si="14">C228*100/B228</f>
        <v>100</v>
      </c>
      <c r="E228" s="162">
        <f t="shared" si="10"/>
        <v>25</v>
      </c>
      <c r="F228" s="62">
        <v>98.7</v>
      </c>
      <c r="G228" s="62">
        <v>23.7</v>
      </c>
      <c r="H228" s="63">
        <f t="shared" si="12"/>
        <v>1.2999999999999972</v>
      </c>
    </row>
    <row r="229" spans="1:8" ht="15.75" hidden="1">
      <c r="A229" s="163" t="s">
        <v>27</v>
      </c>
      <c r="B229" s="64">
        <v>24</v>
      </c>
      <c r="C229" s="64">
        <v>24</v>
      </c>
      <c r="D229" s="65">
        <f t="shared" si="14"/>
        <v>100</v>
      </c>
      <c r="E229" s="164">
        <f t="shared" si="10"/>
        <v>25</v>
      </c>
      <c r="F229" s="67">
        <v>96.6</v>
      </c>
      <c r="G229" s="67">
        <v>21.6</v>
      </c>
      <c r="H229" s="68">
        <f t="shared" si="12"/>
        <v>3.4000000000000057</v>
      </c>
    </row>
    <row r="230" spans="1:8" ht="15.75" hidden="1">
      <c r="A230" s="163" t="s">
        <v>28</v>
      </c>
      <c r="B230" s="64">
        <v>30</v>
      </c>
      <c r="C230" s="64">
        <v>30</v>
      </c>
      <c r="D230" s="67">
        <f t="shared" si="14"/>
        <v>100</v>
      </c>
      <c r="E230" s="164">
        <f t="shared" si="10"/>
        <v>25</v>
      </c>
      <c r="F230" s="67">
        <v>100</v>
      </c>
      <c r="G230" s="67">
        <v>25</v>
      </c>
      <c r="H230" s="68">
        <f t="shared" si="12"/>
        <v>0</v>
      </c>
    </row>
    <row r="231" spans="1:8" ht="15.75" hidden="1">
      <c r="A231" s="163" t="s">
        <v>29</v>
      </c>
      <c r="B231" s="64">
        <v>20</v>
      </c>
      <c r="C231" s="64">
        <v>20</v>
      </c>
      <c r="D231" s="67">
        <f t="shared" si="14"/>
        <v>100</v>
      </c>
      <c r="E231" s="164">
        <f t="shared" si="10"/>
        <v>25</v>
      </c>
      <c r="F231" s="67">
        <v>100</v>
      </c>
      <c r="G231" s="67">
        <v>25</v>
      </c>
      <c r="H231" s="68">
        <f t="shared" si="12"/>
        <v>0</v>
      </c>
    </row>
    <row r="232" spans="1:8" ht="40.5" hidden="1" customHeight="1">
      <c r="A232" s="165" t="s">
        <v>100</v>
      </c>
      <c r="B232" s="101">
        <f>B233+B234</f>
        <v>20</v>
      </c>
      <c r="C232" s="101">
        <f>C233+C234</f>
        <v>20</v>
      </c>
      <c r="D232" s="102">
        <f t="shared" si="14"/>
        <v>100</v>
      </c>
      <c r="E232" s="144">
        <f t="shared" si="10"/>
        <v>25</v>
      </c>
      <c r="F232" s="62">
        <v>96</v>
      </c>
      <c r="G232" s="62">
        <v>21</v>
      </c>
      <c r="H232" s="63">
        <f t="shared" si="12"/>
        <v>4</v>
      </c>
    </row>
    <row r="233" spans="1:8" ht="15.75" hidden="1" customHeight="1">
      <c r="A233" s="95" t="s">
        <v>27</v>
      </c>
      <c r="B233" s="96">
        <v>15</v>
      </c>
      <c r="C233" s="96">
        <v>15</v>
      </c>
      <c r="D233" s="91">
        <f t="shared" si="14"/>
        <v>100</v>
      </c>
      <c r="E233" s="97">
        <f t="shared" si="10"/>
        <v>25</v>
      </c>
      <c r="F233" s="67">
        <v>94.7</v>
      </c>
      <c r="G233" s="67">
        <v>19.7</v>
      </c>
      <c r="H233" s="68">
        <f t="shared" si="12"/>
        <v>5.2999999999999972</v>
      </c>
    </row>
    <row r="234" spans="1:8" ht="15.75" hidden="1" customHeight="1">
      <c r="A234" s="163" t="s">
        <v>28</v>
      </c>
      <c r="B234" s="96">
        <v>5</v>
      </c>
      <c r="C234" s="96">
        <v>5</v>
      </c>
      <c r="D234" s="91">
        <f>C234*100/B234</f>
        <v>100</v>
      </c>
      <c r="E234" s="97">
        <f t="shared" si="10"/>
        <v>25</v>
      </c>
      <c r="F234" s="67">
        <v>100</v>
      </c>
      <c r="G234" s="67">
        <v>25</v>
      </c>
      <c r="H234" s="68">
        <f t="shared" si="12"/>
        <v>0</v>
      </c>
    </row>
    <row r="235" spans="1:8" ht="30" hidden="1" customHeight="1">
      <c r="A235" s="113" t="s">
        <v>101</v>
      </c>
      <c r="B235" s="104">
        <f>B236</f>
        <v>0</v>
      </c>
      <c r="C235" s="104">
        <f>C236</f>
        <v>0</v>
      </c>
      <c r="D235" s="112" t="e">
        <f t="shared" ref="D235:D252" si="15">C235/B235*100</f>
        <v>#DIV/0!</v>
      </c>
      <c r="E235" s="106" t="e">
        <f t="shared" ref="E235:E252" si="16">C235/B235*100-75</f>
        <v>#DIV/0!</v>
      </c>
      <c r="F235" s="67"/>
      <c r="G235" s="67"/>
      <c r="H235" s="68" t="e">
        <f t="shared" si="12"/>
        <v>#DIV/0!</v>
      </c>
    </row>
    <row r="236" spans="1:8" ht="15.75" hidden="1">
      <c r="A236" s="156" t="s">
        <v>27</v>
      </c>
      <c r="B236" s="96"/>
      <c r="C236" s="166"/>
      <c r="D236" s="110" t="e">
        <f t="shared" si="15"/>
        <v>#DIV/0!</v>
      </c>
      <c r="E236" s="111" t="e">
        <f t="shared" si="16"/>
        <v>#DIV/0!</v>
      </c>
      <c r="F236" s="67"/>
      <c r="G236" s="67"/>
      <c r="H236" s="68" t="e">
        <f t="shared" si="12"/>
        <v>#DIV/0!</v>
      </c>
    </row>
    <row r="237" spans="1:8" ht="31.5" hidden="1">
      <c r="A237" s="167" t="s">
        <v>102</v>
      </c>
      <c r="B237" s="125">
        <f>B238</f>
        <v>0</v>
      </c>
      <c r="C237" s="125">
        <f>C238</f>
        <v>0</v>
      </c>
      <c r="D237" s="168" t="e">
        <f t="shared" si="15"/>
        <v>#DIV/0!</v>
      </c>
      <c r="E237" s="127" t="e">
        <f t="shared" si="16"/>
        <v>#DIV/0!</v>
      </c>
      <c r="F237" s="67"/>
      <c r="G237" s="67"/>
      <c r="H237" s="68" t="e">
        <f t="shared" si="12"/>
        <v>#DIV/0!</v>
      </c>
    </row>
    <row r="238" spans="1:8" ht="15.75" hidden="1">
      <c r="A238" s="156" t="s">
        <v>27</v>
      </c>
      <c r="B238" s="96">
        <v>0</v>
      </c>
      <c r="C238" s="166">
        <v>0</v>
      </c>
      <c r="D238" s="110" t="e">
        <f t="shared" si="15"/>
        <v>#DIV/0!</v>
      </c>
      <c r="E238" s="111" t="e">
        <f t="shared" si="16"/>
        <v>#DIV/0!</v>
      </c>
      <c r="F238" s="67"/>
      <c r="G238" s="67"/>
      <c r="H238" s="68" t="e">
        <f t="shared" si="12"/>
        <v>#DIV/0!</v>
      </c>
    </row>
    <row r="239" spans="1:8" ht="15.75" hidden="1">
      <c r="A239" s="100" t="s">
        <v>103</v>
      </c>
      <c r="B239" s="104">
        <f>B240</f>
        <v>0</v>
      </c>
      <c r="C239" s="104">
        <f>C240</f>
        <v>0</v>
      </c>
      <c r="D239" s="112" t="e">
        <f t="shared" si="15"/>
        <v>#DIV/0!</v>
      </c>
      <c r="E239" s="106" t="e">
        <f t="shared" si="16"/>
        <v>#DIV/0!</v>
      </c>
      <c r="F239" s="67"/>
      <c r="G239" s="67"/>
      <c r="H239" s="68" t="e">
        <f t="shared" si="12"/>
        <v>#DIV/0!</v>
      </c>
    </row>
    <row r="240" spans="1:8" ht="15.75" hidden="1">
      <c r="A240" s="156" t="s">
        <v>27</v>
      </c>
      <c r="B240" s="96"/>
      <c r="C240" s="166"/>
      <c r="D240" s="110" t="e">
        <f t="shared" si="15"/>
        <v>#DIV/0!</v>
      </c>
      <c r="E240" s="111" t="e">
        <f t="shared" si="16"/>
        <v>#DIV/0!</v>
      </c>
      <c r="F240" s="67"/>
      <c r="G240" s="67"/>
      <c r="H240" s="68" t="e">
        <f t="shared" si="12"/>
        <v>#DIV/0!</v>
      </c>
    </row>
    <row r="241" spans="1:8" ht="15.75" hidden="1">
      <c r="A241" s="169" t="s">
        <v>104</v>
      </c>
      <c r="B241" s="170">
        <f>B242</f>
        <v>9</v>
      </c>
      <c r="C241" s="170">
        <f>C242</f>
        <v>9</v>
      </c>
      <c r="D241" s="171">
        <f t="shared" si="15"/>
        <v>100</v>
      </c>
      <c r="E241" s="172">
        <f t="shared" si="16"/>
        <v>25</v>
      </c>
      <c r="F241" s="67"/>
      <c r="G241" s="67"/>
      <c r="H241" s="68">
        <f t="shared" si="12"/>
        <v>100</v>
      </c>
    </row>
    <row r="242" spans="1:8" ht="16.5" hidden="1" thickBot="1">
      <c r="A242" s="173" t="s">
        <v>28</v>
      </c>
      <c r="B242" s="174">
        <v>9</v>
      </c>
      <c r="C242" s="175">
        <v>9</v>
      </c>
      <c r="D242" s="176">
        <f t="shared" si="15"/>
        <v>100</v>
      </c>
      <c r="E242" s="177">
        <f t="shared" si="16"/>
        <v>25</v>
      </c>
      <c r="F242" s="67"/>
      <c r="G242" s="67"/>
      <c r="H242" s="68">
        <f t="shared" si="12"/>
        <v>100</v>
      </c>
    </row>
    <row r="243" spans="1:8" ht="34.5" hidden="1" customHeight="1">
      <c r="A243" s="178" t="s">
        <v>105</v>
      </c>
      <c r="B243" s="143">
        <f>B244</f>
        <v>0</v>
      </c>
      <c r="C243" s="179">
        <f>C244</f>
        <v>0</v>
      </c>
      <c r="D243" s="180" t="e">
        <f t="shared" si="15"/>
        <v>#DIV/0!</v>
      </c>
      <c r="E243" s="181" t="e">
        <f t="shared" si="16"/>
        <v>#DIV/0!</v>
      </c>
    </row>
    <row r="244" spans="1:8" ht="15.75" hidden="1">
      <c r="A244" s="156" t="s">
        <v>27</v>
      </c>
      <c r="B244" s="166"/>
      <c r="C244" s="182"/>
      <c r="D244" s="67" t="e">
        <f t="shared" si="15"/>
        <v>#DIV/0!</v>
      </c>
      <c r="E244" s="183" t="e">
        <f t="shared" si="16"/>
        <v>#DIV/0!</v>
      </c>
    </row>
    <row r="245" spans="1:8" ht="15.75" hidden="1">
      <c r="A245" s="122" t="s">
        <v>106</v>
      </c>
      <c r="B245" s="104">
        <f>B246</f>
        <v>0</v>
      </c>
      <c r="C245" s="184">
        <f>C246</f>
        <v>0</v>
      </c>
      <c r="D245" s="185" t="e">
        <f t="shared" si="15"/>
        <v>#DIV/0!</v>
      </c>
      <c r="E245" s="186" t="e">
        <f t="shared" si="16"/>
        <v>#DIV/0!</v>
      </c>
    </row>
    <row r="246" spans="1:8" ht="15.75" hidden="1">
      <c r="A246" s="95" t="s">
        <v>29</v>
      </c>
      <c r="B246" s="166"/>
      <c r="C246" s="182"/>
      <c r="D246" s="67" t="e">
        <f t="shared" si="15"/>
        <v>#DIV/0!</v>
      </c>
      <c r="E246" s="183" t="e">
        <f t="shared" si="16"/>
        <v>#DIV/0!</v>
      </c>
    </row>
    <row r="247" spans="1:8" ht="15.75" hidden="1">
      <c r="A247" s="100" t="s">
        <v>107</v>
      </c>
      <c r="B247" s="104">
        <f>B248</f>
        <v>0</v>
      </c>
      <c r="C247" s="184">
        <f>C248</f>
        <v>0</v>
      </c>
      <c r="D247" s="185" t="e">
        <f t="shared" si="15"/>
        <v>#DIV/0!</v>
      </c>
      <c r="E247" s="186" t="e">
        <f t="shared" si="16"/>
        <v>#DIV/0!</v>
      </c>
    </row>
    <row r="248" spans="1:8" ht="16.5" hidden="1" thickBot="1">
      <c r="A248" s="187" t="s">
        <v>27</v>
      </c>
      <c r="B248" s="188"/>
      <c r="C248" s="189"/>
      <c r="D248" s="176" t="e">
        <f t="shared" si="15"/>
        <v>#DIV/0!</v>
      </c>
      <c r="E248" s="190" t="e">
        <f t="shared" si="16"/>
        <v>#DIV/0!</v>
      </c>
    </row>
    <row r="249" spans="1:8" ht="15.75" hidden="1">
      <c r="A249" s="121" t="s">
        <v>108</v>
      </c>
      <c r="B249" s="191">
        <f>B250</f>
        <v>0</v>
      </c>
      <c r="C249" s="192">
        <f>C250</f>
        <v>0</v>
      </c>
      <c r="D249" s="180" t="e">
        <f t="shared" si="15"/>
        <v>#DIV/0!</v>
      </c>
      <c r="E249" s="181" t="e">
        <f t="shared" si="16"/>
        <v>#DIV/0!</v>
      </c>
    </row>
    <row r="250" spans="1:8" ht="15.75" hidden="1">
      <c r="A250" s="156" t="s">
        <v>27</v>
      </c>
      <c r="B250" s="166"/>
      <c r="C250" s="182"/>
      <c r="D250" s="67" t="e">
        <f t="shared" si="15"/>
        <v>#DIV/0!</v>
      </c>
      <c r="E250" s="193" t="e">
        <f t="shared" si="16"/>
        <v>#DIV/0!</v>
      </c>
    </row>
    <row r="251" spans="1:8" ht="15.75" hidden="1">
      <c r="A251" s="194" t="s">
        <v>109</v>
      </c>
      <c r="B251" s="170">
        <f>B252</f>
        <v>0</v>
      </c>
      <c r="C251" s="195">
        <f>C252</f>
        <v>0</v>
      </c>
      <c r="D251" s="185" t="e">
        <f t="shared" si="15"/>
        <v>#DIV/0!</v>
      </c>
      <c r="E251" s="196" t="e">
        <f t="shared" si="16"/>
        <v>#DIV/0!</v>
      </c>
    </row>
    <row r="252" spans="1:8" ht="15.75" hidden="1">
      <c r="A252" s="197" t="s">
        <v>27</v>
      </c>
      <c r="B252" s="87"/>
      <c r="C252" s="198"/>
      <c r="D252" s="67" t="e">
        <f t="shared" si="15"/>
        <v>#DIV/0!</v>
      </c>
      <c r="E252" s="199" t="e">
        <f t="shared" si="16"/>
        <v>#DIV/0!</v>
      </c>
    </row>
    <row r="253" spans="1:8" ht="15.75" hidden="1">
      <c r="A253" s="200" t="s">
        <v>110</v>
      </c>
      <c r="B253" s="79">
        <f>B254</f>
        <v>0</v>
      </c>
      <c r="C253" s="201">
        <f>C254</f>
        <v>0</v>
      </c>
      <c r="D253" s="81" t="e">
        <f>C253/B253*100</f>
        <v>#DIV/0!</v>
      </c>
      <c r="E253" s="202" t="e">
        <f>C253/B253*100-75</f>
        <v>#DIV/0!</v>
      </c>
    </row>
    <row r="254" spans="1:8" ht="15.75" hidden="1">
      <c r="A254" s="203" t="s">
        <v>28</v>
      </c>
      <c r="B254" s="204"/>
      <c r="C254" s="205"/>
      <c r="D254" s="206" t="e">
        <f>C254/B254*100</f>
        <v>#DIV/0!</v>
      </c>
      <c r="E254" s="207" t="e">
        <f>C254/B254*100-75</f>
        <v>#DIV/0!</v>
      </c>
    </row>
    <row r="255" spans="1:8" ht="15.75" hidden="1">
      <c r="A255" s="200" t="s">
        <v>111</v>
      </c>
      <c r="B255" s="79">
        <f>B256</f>
        <v>0</v>
      </c>
      <c r="C255" s="79">
        <f>C256</f>
        <v>0</v>
      </c>
      <c r="D255" s="81" t="e">
        <f>C255/B255*100</f>
        <v>#DIV/0!</v>
      </c>
      <c r="E255" s="208" t="e">
        <f>C255/B255*100-75</f>
        <v>#DIV/0!</v>
      </c>
    </row>
    <row r="256" spans="1:8" ht="16.5" hidden="1" thickBot="1">
      <c r="A256" s="173" t="s">
        <v>29</v>
      </c>
      <c r="B256" s="175"/>
      <c r="C256" s="175"/>
      <c r="D256" s="176" t="e">
        <f>C256/B256*100</f>
        <v>#DIV/0!</v>
      </c>
      <c r="E256" s="209" t="e">
        <f>C256/B256*100-75</f>
        <v>#DIV/0!</v>
      </c>
    </row>
    <row r="257" spans="1:5" ht="15.75">
      <c r="A257" s="210"/>
      <c r="B257" s="211"/>
      <c r="C257" s="211"/>
      <c r="D257" s="212"/>
      <c r="E257" s="212"/>
    </row>
    <row r="258" spans="1:5" ht="15">
      <c r="A258" s="213" t="s">
        <v>112</v>
      </c>
      <c r="B258" s="214"/>
      <c r="C258" s="214"/>
      <c r="D258" s="214"/>
      <c r="E258" s="214"/>
    </row>
  </sheetData>
  <sheetProtection selectLockedCells="1" selectUnlockedCells="1"/>
  <mergeCells count="6">
    <mergeCell ref="A3:D3"/>
    <mergeCell ref="A4:E4"/>
    <mergeCell ref="A5:E5"/>
    <mergeCell ref="A6:E6"/>
    <mergeCell ref="F6:G6"/>
    <mergeCell ref="H6:H8"/>
  </mergeCells>
  <pageMargins left="0.43307086614173229" right="0.27559055118110237" top="0.6692913385826772" bottom="0.27559055118110237" header="0.47244094488188981" footer="0.39370078740157483"/>
  <pageSetup paperSize="9" scale="70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исходник район-МО</vt:lpstr>
      <vt:lpstr>'исходник район-МО'!Область_печати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2019-05-08T08:12:16Z</dcterms:created>
  <dcterms:modified xsi:type="dcterms:W3CDTF">2019-05-08T08:12:43Z</dcterms:modified>
</cp:coreProperties>
</file>