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 1дс" sheetId="1" r:id="rId1"/>
  </sheets>
  <externalReferences>
    <externalReference r:id="rId2"/>
    <externalReference r:id="rId3"/>
    <externalReference r:id="rId4"/>
    <externalReference r:id="rId5"/>
  </externalReferences>
  <definedNames>
    <definedName name="SMO_AMP_Plan">#REF!</definedName>
    <definedName name="SMO_AMP_Soc">#REF!</definedName>
    <definedName name="SMO_AMP_Tek">#REF!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/>
</workbook>
</file>

<file path=xl/calcChain.xml><?xml version="1.0" encoding="utf-8"?>
<calcChain xmlns="http://schemas.openxmlformats.org/spreadsheetml/2006/main">
  <c r="B11" i="1"/>
  <c r="B10" s="1"/>
  <c r="C11"/>
  <c r="D11" s="1"/>
  <c r="E11" s="1"/>
  <c r="B12"/>
  <c r="C12"/>
  <c r="D12" s="1"/>
  <c r="E12" s="1"/>
  <c r="B13"/>
  <c r="C13"/>
  <c r="D13" s="1"/>
  <c r="E13" s="1"/>
  <c r="B14"/>
  <c r="C14"/>
  <c r="D14" s="1"/>
  <c r="E14" s="1"/>
  <c r="B15"/>
  <c r="C15"/>
  <c r="D15" s="1"/>
  <c r="E15" s="1"/>
  <c r="B16"/>
  <c r="C16"/>
  <c r="D16" s="1"/>
  <c r="E16" s="1"/>
  <c r="B17"/>
  <c r="C17"/>
  <c r="D17" s="1"/>
  <c r="E17" s="1"/>
  <c r="B18"/>
  <c r="C18"/>
  <c r="D18" s="1"/>
  <c r="E18" s="1"/>
  <c r="B19"/>
  <c r="C19"/>
  <c r="D19" s="1"/>
  <c r="E19" s="1"/>
  <c r="B20"/>
  <c r="C20"/>
  <c r="D20" s="1"/>
  <c r="E20" s="1"/>
  <c r="B21"/>
  <c r="C21"/>
  <c r="D21" s="1"/>
  <c r="E21" s="1"/>
  <c r="B22"/>
  <c r="C22"/>
  <c r="D22" s="1"/>
  <c r="E22" s="1"/>
  <c r="B23"/>
  <c r="C23"/>
  <c r="D23" s="1"/>
  <c r="E23" s="1"/>
  <c r="B24"/>
  <c r="C24"/>
  <c r="D24" s="1"/>
  <c r="E24" s="1"/>
  <c r="B25"/>
  <c r="C25"/>
  <c r="D25" s="1"/>
  <c r="E25" s="1"/>
  <c r="B26"/>
  <c r="C26"/>
  <c r="D26" s="1"/>
  <c r="E26" s="1"/>
  <c r="B27"/>
  <c r="C27"/>
  <c r="D27" s="1"/>
  <c r="E27" s="1"/>
  <c r="B28"/>
  <c r="C28"/>
  <c r="D28" s="1"/>
  <c r="E28" s="1"/>
  <c r="B30"/>
  <c r="B29" s="1"/>
  <c r="B37" s="1"/>
  <c r="C30"/>
  <c r="C29" s="1"/>
  <c r="B31"/>
  <c r="C31"/>
  <c r="D31" s="1"/>
  <c r="E31" s="1"/>
  <c r="B32"/>
  <c r="C32"/>
  <c r="D32" s="1"/>
  <c r="E32" s="1"/>
  <c r="B33"/>
  <c r="C33"/>
  <c r="D33" s="1"/>
  <c r="E33" s="1"/>
  <c r="B34"/>
  <c r="C34"/>
  <c r="D34" s="1"/>
  <c r="E34" s="1"/>
  <c r="A35"/>
  <c r="B35"/>
  <c r="C35"/>
  <c r="D35" s="1"/>
  <c r="E35" s="1"/>
  <c r="A36"/>
  <c r="B36"/>
  <c r="C36"/>
  <c r="D36"/>
  <c r="E36" s="1"/>
  <c r="C37" l="1"/>
  <c r="D37" s="1"/>
  <c r="E37" s="1"/>
  <c r="D29"/>
  <c r="E29" s="1"/>
  <c r="C10"/>
  <c r="D10" s="1"/>
  <c r="E10" s="1"/>
  <c r="D30"/>
  <c r="E30" s="1"/>
</calcChain>
</file>

<file path=xl/sharedStrings.xml><?xml version="1.0" encoding="utf-8"?>
<sst xmlns="http://schemas.openxmlformats.org/spreadsheetml/2006/main" count="43" uniqueCount="43">
  <si>
    <t>* 75% - плановый показатель удовлетворенности по Территориальной программе ЛО</t>
  </si>
  <si>
    <t>ВСЕГО по ЛО:</t>
  </si>
  <si>
    <t>ЗАО "МЦРМ"</t>
  </si>
  <si>
    <t>ГБУЗ "ЛеноблЦентр"</t>
  </si>
  <si>
    <t>ГБУЗ "Ленинградский областной клинический онкологический диспансер"</t>
  </si>
  <si>
    <t>ЛОГБУЗ "Детская клиническая больница"</t>
  </si>
  <si>
    <t>ФГБУЗ КБ №122 им.Л.Г.Соколова ФМБА России</t>
  </si>
  <si>
    <t xml:space="preserve">ВСЕГО по ДС в МО 2, 3 уровня, расположенных на территории Санкт-Петербурга </t>
  </si>
  <si>
    <t>Ломоносовский район</t>
  </si>
  <si>
    <t>Гатчинский район</t>
  </si>
  <si>
    <t>Волосовский район</t>
  </si>
  <si>
    <t xml:space="preserve">Тихвинский район </t>
  </si>
  <si>
    <t>Сосновоборский городской округ</t>
  </si>
  <si>
    <t>Выборгский район</t>
  </si>
  <si>
    <t>Всеволожский район</t>
  </si>
  <si>
    <t>Киришский район</t>
  </si>
  <si>
    <t xml:space="preserve">Тосненский район </t>
  </si>
  <si>
    <t>Приозерский район</t>
  </si>
  <si>
    <t>Кировский район</t>
  </si>
  <si>
    <t>Волховский район</t>
  </si>
  <si>
    <t xml:space="preserve">Лужский район </t>
  </si>
  <si>
    <t>Кингисеппский район</t>
  </si>
  <si>
    <t xml:space="preserve">Сланцевский район </t>
  </si>
  <si>
    <t>Подпорожский район</t>
  </si>
  <si>
    <t>Лодейнопольский район</t>
  </si>
  <si>
    <t xml:space="preserve">Бокситогорский район  </t>
  </si>
  <si>
    <t>ВСЕГО по ДС в районах ЛО:</t>
  </si>
  <si>
    <t>5=4-75%</t>
  </si>
  <si>
    <t>4=3/2</t>
  </si>
  <si>
    <t>от целевых значений критериев качества МП 75%</t>
  </si>
  <si>
    <t>отно. знач.</t>
  </si>
  <si>
    <t>абс. знач.</t>
  </si>
  <si>
    <t xml:space="preserve">              дневной стационар</t>
  </si>
  <si>
    <t>отклонение</t>
  </si>
  <si>
    <t xml:space="preserve">          Удовлетворен</t>
  </si>
  <si>
    <t>Всего опрошено, из них</t>
  </si>
  <si>
    <t xml:space="preserve">       Наименование района/</t>
  </si>
  <si>
    <r>
      <t>за январь — сентябрь  2019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</si>
  <si>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  при проведении  опросов  </t>
  </si>
  <si>
    <t xml:space="preserve">              медицинской помощью в дневных стационарах медицинских организаций</t>
  </si>
  <si>
    <t xml:space="preserve">  удовлетворенности населения </t>
  </si>
  <si>
    <t xml:space="preserve">                                                                               Анализ   </t>
  </si>
  <si>
    <t xml:space="preserve">                                                                                                                               Приложение 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</si>
</sst>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Border="1"/>
    <xf numFmtId="164" fontId="2" fillId="0" borderId="1" xfId="0" applyNumberFormat="1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0" fillId="0" borderId="0" xfId="0" applyBorder="1"/>
    <xf numFmtId="164" fontId="4" fillId="0" borderId="4" xfId="0" applyNumberFormat="1" applyFont="1" applyFill="1" applyBorder="1"/>
    <xf numFmtId="2" fontId="4" fillId="0" borderId="5" xfId="0" applyNumberFormat="1" applyFont="1" applyFill="1" applyBorder="1"/>
    <xf numFmtId="0" fontId="4" fillId="0" borderId="5" xfId="0" applyFont="1" applyFill="1" applyBorder="1"/>
    <xf numFmtId="0" fontId="1" fillId="0" borderId="6" xfId="0" applyFont="1" applyFill="1" applyBorder="1" applyAlignment="1">
      <alignment wrapText="1"/>
    </xf>
    <xf numFmtId="164" fontId="4" fillId="0" borderId="7" xfId="0" applyNumberFormat="1" applyFont="1" applyFill="1" applyBorder="1"/>
    <xf numFmtId="2" fontId="4" fillId="0" borderId="8" xfId="0" applyNumberFormat="1" applyFont="1" applyFill="1" applyBorder="1"/>
    <xf numFmtId="0" fontId="4" fillId="0" borderId="8" xfId="0" applyFont="1" applyFill="1" applyBorder="1"/>
    <xf numFmtId="0" fontId="1" fillId="0" borderId="9" xfId="0" applyFont="1" applyFill="1" applyBorder="1" applyAlignment="1">
      <alignment wrapText="1"/>
    </xf>
    <xf numFmtId="164" fontId="4" fillId="0" borderId="10" xfId="0" applyNumberFormat="1" applyFont="1" applyFill="1" applyBorder="1"/>
    <xf numFmtId="2" fontId="4" fillId="0" borderId="11" xfId="0" applyNumberFormat="1" applyFont="1" applyFill="1" applyBorder="1"/>
    <xf numFmtId="0" fontId="4" fillId="0" borderId="11" xfId="0" applyFont="1" applyFill="1" applyBorder="1"/>
    <xf numFmtId="0" fontId="1" fillId="0" borderId="12" xfId="0" applyFont="1" applyFill="1" applyBorder="1" applyAlignment="1">
      <alignment wrapText="1"/>
    </xf>
    <xf numFmtId="164" fontId="4" fillId="0" borderId="13" xfId="0" applyNumberFormat="1" applyFont="1" applyFill="1" applyBorder="1"/>
    <xf numFmtId="2" fontId="4" fillId="0" borderId="14" xfId="0" applyNumberFormat="1" applyFont="1" applyFill="1" applyBorder="1"/>
    <xf numFmtId="0" fontId="4" fillId="0" borderId="14" xfId="0" applyFont="1" applyFill="1" applyBorder="1"/>
    <xf numFmtId="0" fontId="1" fillId="0" borderId="15" xfId="0" applyFont="1" applyFill="1" applyBorder="1" applyAlignment="1">
      <alignment wrapText="1"/>
    </xf>
    <xf numFmtId="0" fontId="0" fillId="2" borderId="0" xfId="0" applyFill="1"/>
    <xf numFmtId="164" fontId="4" fillId="0" borderId="16" xfId="0" applyNumberFormat="1" applyFont="1" applyFill="1" applyBorder="1"/>
    <xf numFmtId="2" fontId="4" fillId="0" borderId="17" xfId="0" applyNumberFormat="1" applyFont="1" applyFill="1" applyBorder="1"/>
    <xf numFmtId="0" fontId="4" fillId="0" borderId="17" xfId="0" applyFont="1" applyFill="1" applyBorder="1"/>
    <xf numFmtId="0" fontId="1" fillId="0" borderId="18" xfId="0" applyFont="1" applyFill="1" applyBorder="1" applyAlignment="1">
      <alignment wrapText="1"/>
    </xf>
    <xf numFmtId="164" fontId="2" fillId="0" borderId="19" xfId="0" applyNumberFormat="1" applyFont="1" applyFill="1" applyBorder="1"/>
    <xf numFmtId="2" fontId="2" fillId="0" borderId="20" xfId="0" applyNumberFormat="1" applyFont="1" applyFill="1" applyBorder="1"/>
    <xf numFmtId="0" fontId="2" fillId="0" borderId="20" xfId="0" applyFont="1" applyFill="1" applyBorder="1"/>
    <xf numFmtId="0" fontId="5" fillId="0" borderId="21" xfId="0" applyFont="1" applyFill="1" applyBorder="1" applyAlignment="1">
      <alignment wrapText="1"/>
    </xf>
    <xf numFmtId="164" fontId="4" fillId="0" borderId="1" xfId="0" applyNumberFormat="1" applyFont="1" applyBorder="1"/>
    <xf numFmtId="2" fontId="4" fillId="2" borderId="2" xfId="0" applyNumberFormat="1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164" fontId="4" fillId="0" borderId="7" xfId="0" applyNumberFormat="1" applyFont="1" applyBorder="1"/>
    <xf numFmtId="2" fontId="4" fillId="2" borderId="8" xfId="0" applyNumberFormat="1" applyFont="1" applyFill="1" applyBorder="1"/>
    <xf numFmtId="0" fontId="4" fillId="2" borderId="8" xfId="0" applyFont="1" applyFill="1" applyBorder="1"/>
    <xf numFmtId="0" fontId="1" fillId="2" borderId="9" xfId="0" applyFont="1" applyFill="1" applyBorder="1"/>
    <xf numFmtId="164" fontId="4" fillId="0" borderId="10" xfId="0" applyNumberFormat="1" applyFont="1" applyBorder="1"/>
    <xf numFmtId="2" fontId="4" fillId="2" borderId="11" xfId="0" applyNumberFormat="1" applyFont="1" applyFill="1" applyBorder="1"/>
    <xf numFmtId="0" fontId="4" fillId="2" borderId="11" xfId="0" applyFont="1" applyFill="1" applyBorder="1"/>
    <xf numFmtId="0" fontId="1" fillId="2" borderId="12" xfId="0" applyFont="1" applyFill="1" applyBorder="1"/>
    <xf numFmtId="164" fontId="4" fillId="0" borderId="13" xfId="0" applyNumberFormat="1" applyFont="1" applyBorder="1"/>
    <xf numFmtId="2" fontId="4" fillId="2" borderId="14" xfId="0" applyNumberFormat="1" applyFont="1" applyFill="1" applyBorder="1"/>
    <xf numFmtId="0" fontId="4" fillId="2" borderId="14" xfId="0" applyFont="1" applyFill="1" applyBorder="1"/>
    <xf numFmtId="0" fontId="1" fillId="0" borderId="15" xfId="0" applyFont="1" applyFill="1" applyBorder="1"/>
    <xf numFmtId="0" fontId="1" fillId="2" borderId="15" xfId="0" applyFont="1" applyFill="1" applyBorder="1"/>
    <xf numFmtId="164" fontId="4" fillId="2" borderId="13" xfId="0" applyNumberFormat="1" applyFont="1" applyFill="1" applyBorder="1"/>
    <xf numFmtId="2" fontId="4" fillId="2" borderId="17" xfId="0" applyNumberFormat="1" applyFont="1" applyFill="1" applyBorder="1"/>
    <xf numFmtId="0" fontId="1" fillId="2" borderId="18" xfId="0" applyFont="1" applyFill="1" applyBorder="1"/>
    <xf numFmtId="164" fontId="4" fillId="0" borderId="22" xfId="0" applyNumberFormat="1" applyFont="1" applyBorder="1"/>
    <xf numFmtId="2" fontId="4" fillId="0" borderId="23" xfId="0" applyNumberFormat="1" applyFont="1" applyFill="1" applyBorder="1"/>
    <xf numFmtId="0" fontId="4" fillId="2" borderId="23" xfId="0" applyFont="1" applyFill="1" applyBorder="1"/>
    <xf numFmtId="0" fontId="1" fillId="0" borderId="24" xfId="0" applyFont="1" applyFill="1" applyBorder="1"/>
    <xf numFmtId="164" fontId="2" fillId="0" borderId="25" xfId="0" applyNumberFormat="1" applyFont="1" applyBorder="1"/>
    <xf numFmtId="2" fontId="2" fillId="2" borderId="26" xfId="0" applyNumberFormat="1" applyFont="1" applyFill="1" applyBorder="1"/>
    <xf numFmtId="0" fontId="2" fillId="2" borderId="26" xfId="0" applyFont="1" applyFill="1" applyBorder="1"/>
    <xf numFmtId="0" fontId="3" fillId="0" borderId="27" xfId="0" applyFont="1" applyFill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31" xfId="0" applyFont="1" applyBorder="1"/>
    <xf numFmtId="0" fontId="4" fillId="0" borderId="18" xfId="0" applyFont="1" applyBorder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&#1053;&#1067;&#1049;%20&#1054;&#1058;&#1063;&#1045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</sheetNames>
    <sheetDataSet>
      <sheetData sheetId="0">
        <row r="12">
          <cell r="B12">
            <v>904</v>
          </cell>
        </row>
        <row r="105">
          <cell r="B105">
            <v>1061</v>
          </cell>
          <cell r="C105">
            <v>945</v>
          </cell>
        </row>
        <row r="121">
          <cell r="B121">
            <v>95</v>
          </cell>
          <cell r="C121">
            <v>95</v>
          </cell>
        </row>
        <row r="208">
          <cell r="A208" t="str">
            <v>ГБУЗ "Ленинградская областная клиническая больница"</v>
          </cell>
        </row>
        <row r="211">
          <cell r="B211">
            <v>56</v>
          </cell>
          <cell r="C211">
            <v>54</v>
          </cell>
        </row>
        <row r="218">
          <cell r="B218">
            <v>59</v>
          </cell>
          <cell r="C218">
            <v>59</v>
          </cell>
        </row>
        <row r="233">
          <cell r="B233">
            <v>60</v>
          </cell>
          <cell r="C233">
            <v>60</v>
          </cell>
        </row>
        <row r="248">
          <cell r="B248">
            <v>10</v>
          </cell>
          <cell r="C248">
            <v>10</v>
          </cell>
        </row>
        <row r="257">
          <cell r="A257" t="str">
            <v>ООО "Евромед Клиник"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-видпом"/>
    </sheetNames>
    <sheetDataSet>
      <sheetData sheetId="0">
        <row r="13">
          <cell r="B13">
            <v>228</v>
          </cell>
        </row>
        <row r="15">
          <cell r="B15">
            <v>211</v>
          </cell>
          <cell r="C15">
            <v>211</v>
          </cell>
        </row>
        <row r="20">
          <cell r="B20">
            <v>163</v>
          </cell>
          <cell r="C20">
            <v>155</v>
          </cell>
        </row>
        <row r="25">
          <cell r="B25">
            <v>510</v>
          </cell>
          <cell r="C25">
            <v>504</v>
          </cell>
        </row>
        <row r="30">
          <cell r="B30">
            <v>930</v>
          </cell>
          <cell r="C30">
            <v>907</v>
          </cell>
        </row>
        <row r="35">
          <cell r="B35">
            <v>656</v>
          </cell>
          <cell r="C35">
            <v>638</v>
          </cell>
        </row>
        <row r="45">
          <cell r="B45">
            <v>268</v>
          </cell>
          <cell r="C45">
            <v>266</v>
          </cell>
        </row>
        <row r="50">
          <cell r="B50">
            <v>273</v>
          </cell>
          <cell r="C50">
            <v>269</v>
          </cell>
        </row>
        <row r="55">
          <cell r="B55">
            <v>351</v>
          </cell>
          <cell r="C55">
            <v>343</v>
          </cell>
        </row>
        <row r="60">
          <cell r="B60">
            <v>148</v>
          </cell>
          <cell r="C60">
            <v>148</v>
          </cell>
        </row>
        <row r="65">
          <cell r="B65">
            <v>95</v>
          </cell>
          <cell r="C65">
            <v>85</v>
          </cell>
        </row>
        <row r="70">
          <cell r="B70">
            <v>126</v>
          </cell>
          <cell r="C70">
            <v>125</v>
          </cell>
        </row>
        <row r="75">
          <cell r="B75">
            <v>162</v>
          </cell>
          <cell r="C75">
            <v>162</v>
          </cell>
        </row>
        <row r="80">
          <cell r="B80">
            <v>116</v>
          </cell>
          <cell r="C80">
            <v>114</v>
          </cell>
        </row>
        <row r="85">
          <cell r="B85">
            <v>202</v>
          </cell>
          <cell r="C85">
            <v>201</v>
          </cell>
        </row>
        <row r="90">
          <cell r="B90">
            <v>199</v>
          </cell>
          <cell r="C90">
            <v>193</v>
          </cell>
        </row>
        <row r="95">
          <cell r="B95">
            <v>186</v>
          </cell>
          <cell r="C95">
            <v>179</v>
          </cell>
        </row>
        <row r="100">
          <cell r="B100">
            <v>171</v>
          </cell>
          <cell r="C100">
            <v>168</v>
          </cell>
        </row>
        <row r="120">
          <cell r="B120">
            <v>29</v>
          </cell>
          <cell r="C120">
            <v>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смп"/>
    </sheetNames>
    <sheetDataSet>
      <sheetData sheetId="0">
        <row r="16">
          <cell r="A16" t="str">
            <v>Ломоносовский район</v>
          </cell>
          <cell r="B16">
            <v>110</v>
          </cell>
          <cell r="C16">
            <v>109</v>
          </cell>
          <cell r="D16">
            <v>99.090909090909093</v>
          </cell>
          <cell r="E16">
            <v>24.090909090909093</v>
          </cell>
        </row>
        <row r="17">
          <cell r="A17" t="str">
            <v>Кингисеппский район</v>
          </cell>
          <cell r="B17">
            <v>181</v>
          </cell>
          <cell r="C17">
            <v>179</v>
          </cell>
          <cell r="D17">
            <v>98.895027624309392</v>
          </cell>
          <cell r="E17">
            <v>23.895027624309392</v>
          </cell>
        </row>
        <row r="18">
          <cell r="A18" t="str">
            <v>Волховский район</v>
          </cell>
          <cell r="B18">
            <v>328</v>
          </cell>
          <cell r="C18">
            <v>322</v>
          </cell>
          <cell r="D18">
            <v>98.170731707317074</v>
          </cell>
          <cell r="E18">
            <v>23.170731707317074</v>
          </cell>
        </row>
        <row r="19">
          <cell r="A19" t="str">
            <v>Кировский район</v>
          </cell>
          <cell r="B19">
            <v>284</v>
          </cell>
          <cell r="C19">
            <v>276</v>
          </cell>
          <cell r="D19">
            <v>97.183098591549296</v>
          </cell>
          <cell r="E19">
            <v>22.183098591549296</v>
          </cell>
        </row>
        <row r="20">
          <cell r="A20" t="str">
            <v>Киришский район</v>
          </cell>
          <cell r="B20">
            <v>300</v>
          </cell>
          <cell r="C20">
            <v>291</v>
          </cell>
          <cell r="D20">
            <v>97</v>
          </cell>
          <cell r="E20">
            <v>22</v>
          </cell>
        </row>
        <row r="21">
          <cell r="A21" t="str">
            <v xml:space="preserve">Тихвинский район </v>
          </cell>
          <cell r="B21">
            <v>242</v>
          </cell>
          <cell r="C21">
            <v>233</v>
          </cell>
          <cell r="D21">
            <v>96.280991735537185</v>
          </cell>
          <cell r="E21">
            <v>21.280991735537185</v>
          </cell>
        </row>
        <row r="22">
          <cell r="A22" t="str">
            <v>Всеволожский район</v>
          </cell>
          <cell r="B22">
            <v>774</v>
          </cell>
          <cell r="C22">
            <v>745</v>
          </cell>
          <cell r="D22">
            <v>96.253229974160206</v>
          </cell>
          <cell r="E22">
            <v>21.253229974160206</v>
          </cell>
        </row>
        <row r="23">
          <cell r="A23" t="str">
            <v xml:space="preserve">Тосненский район </v>
          </cell>
          <cell r="B23">
            <v>219</v>
          </cell>
          <cell r="C23">
            <v>210</v>
          </cell>
          <cell r="D23">
            <v>95.890410958904098</v>
          </cell>
          <cell r="E23">
            <v>20.890410958904098</v>
          </cell>
        </row>
        <row r="24">
          <cell r="A24" t="str">
            <v>Волосовский район</v>
          </cell>
          <cell r="B24">
            <v>100</v>
          </cell>
          <cell r="C24">
            <v>95</v>
          </cell>
          <cell r="D24">
            <v>95</v>
          </cell>
          <cell r="E24">
            <v>20</v>
          </cell>
        </row>
        <row r="25">
          <cell r="A25" t="str">
            <v xml:space="preserve">Лужский район </v>
          </cell>
          <cell r="B25">
            <v>171</v>
          </cell>
          <cell r="C25">
            <v>162</v>
          </cell>
          <cell r="D25">
            <v>94.73684210526315</v>
          </cell>
          <cell r="E25">
            <v>19.73684210526315</v>
          </cell>
        </row>
        <row r="26">
          <cell r="A26" t="str">
            <v xml:space="preserve">Сланцевский район </v>
          </cell>
          <cell r="B26">
            <v>137</v>
          </cell>
          <cell r="C26">
            <v>129</v>
          </cell>
          <cell r="D26">
            <v>94.160583941605836</v>
          </cell>
          <cell r="E26">
            <v>19.160583941605836</v>
          </cell>
        </row>
        <row r="27">
          <cell r="A27" t="str">
            <v>Гатчинский район</v>
          </cell>
          <cell r="B27">
            <v>1717</v>
          </cell>
          <cell r="C27">
            <v>1608</v>
          </cell>
          <cell r="D27">
            <v>93.651718112987766</v>
          </cell>
          <cell r="E27">
            <v>18.651718112987766</v>
          </cell>
        </row>
        <row r="28">
          <cell r="A28" t="str">
            <v>Выборгский район</v>
          </cell>
          <cell r="B28">
            <v>346</v>
          </cell>
          <cell r="C28">
            <v>323</v>
          </cell>
          <cell r="D28">
            <v>93.352601156069355</v>
          </cell>
          <cell r="E28">
            <v>18.352601156069355</v>
          </cell>
        </row>
        <row r="30">
          <cell r="A30" t="str">
            <v xml:space="preserve">* 75% - плановый показатель удовлетворенности по Территориальной программе ЛО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workbookViewId="0">
      <selection activeCell="A13" sqref="A13"/>
    </sheetView>
  </sheetViews>
  <sheetFormatPr defaultRowHeight="12.75"/>
  <cols>
    <col min="1" max="1" width="40.42578125" customWidth="1"/>
    <col min="2" max="2" width="11.140625" customWidth="1"/>
    <col min="3" max="3" width="11" customWidth="1"/>
    <col min="4" max="4" width="10.5703125" customWidth="1"/>
    <col min="5" max="5" width="11.7109375" customWidth="1"/>
  </cols>
  <sheetData>
    <row r="1" spans="1:6" ht="15">
      <c r="A1" s="75" t="s">
        <v>42</v>
      </c>
      <c r="E1" s="76"/>
    </row>
    <row r="2" spans="1:6" ht="15">
      <c r="A2" s="75" t="s">
        <v>41</v>
      </c>
      <c r="B2" s="75"/>
      <c r="C2" s="75"/>
      <c r="D2" s="75"/>
      <c r="E2" s="75"/>
    </row>
    <row r="3" spans="1:6" ht="15">
      <c r="A3" s="74" t="s">
        <v>40</v>
      </c>
      <c r="B3" s="74"/>
      <c r="C3" s="74"/>
      <c r="D3" s="74"/>
      <c r="E3" s="74"/>
    </row>
    <row r="4" spans="1:6" ht="14.25" customHeight="1">
      <c r="A4" s="72" t="s">
        <v>39</v>
      </c>
      <c r="B4" s="72"/>
      <c r="C4" s="72"/>
      <c r="D4" s="72"/>
      <c r="E4" s="72"/>
    </row>
    <row r="5" spans="1:6" ht="35.25" customHeight="1">
      <c r="A5" s="73" t="s">
        <v>38</v>
      </c>
      <c r="B5" s="73"/>
      <c r="C5" s="73"/>
      <c r="D5" s="73"/>
      <c r="E5" s="73"/>
      <c r="F5" s="73"/>
    </row>
    <row r="6" spans="1:6" ht="15.75" thickBot="1">
      <c r="A6" s="72" t="s">
        <v>37</v>
      </c>
      <c r="B6" s="72"/>
      <c r="C6" s="72"/>
      <c r="D6" s="72"/>
      <c r="E6" s="72"/>
    </row>
    <row r="7" spans="1:6" ht="36">
      <c r="A7" s="71" t="s">
        <v>36</v>
      </c>
      <c r="B7" s="70" t="s">
        <v>35</v>
      </c>
      <c r="C7" s="69" t="s">
        <v>34</v>
      </c>
      <c r="D7" s="68"/>
      <c r="E7" s="67" t="s">
        <v>33</v>
      </c>
    </row>
    <row r="8" spans="1:6" ht="63.75">
      <c r="A8" s="66" t="s">
        <v>32</v>
      </c>
      <c r="B8" s="65"/>
      <c r="C8" s="64" t="s">
        <v>31</v>
      </c>
      <c r="D8" s="64" t="s">
        <v>30</v>
      </c>
      <c r="E8" s="63" t="s">
        <v>29</v>
      </c>
    </row>
    <row r="9" spans="1:6" ht="13.5" thickBot="1">
      <c r="A9" s="62">
        <v>1</v>
      </c>
      <c r="B9" s="61">
        <v>2</v>
      </c>
      <c r="C9" s="61">
        <v>3</v>
      </c>
      <c r="D9" s="61" t="s">
        <v>28</v>
      </c>
      <c r="E9" s="60" t="s">
        <v>27</v>
      </c>
    </row>
    <row r="10" spans="1:6" ht="20.100000000000001" customHeight="1" thickBot="1">
      <c r="A10" s="59" t="s">
        <v>26</v>
      </c>
      <c r="B10" s="58">
        <f>SUM(B11:B28)</f>
        <v>5923</v>
      </c>
      <c r="C10" s="58">
        <f>SUM(C11:C28)</f>
        <v>5708</v>
      </c>
      <c r="D10" s="57">
        <f>C10/B10*100</f>
        <v>96.370082728347114</v>
      </c>
      <c r="E10" s="56">
        <f>D10-75</f>
        <v>21.370082728347114</v>
      </c>
    </row>
    <row r="11" spans="1:6" ht="20.25" customHeight="1">
      <c r="A11" s="55" t="s">
        <v>25</v>
      </c>
      <c r="B11" s="54">
        <f>'[2]район-видпом'!B15</f>
        <v>211</v>
      </c>
      <c r="C11" s="54">
        <f>'[2]район-видпом'!C15</f>
        <v>211</v>
      </c>
      <c r="D11" s="53">
        <f>C11/B11*100</f>
        <v>100</v>
      </c>
      <c r="E11" s="52">
        <f>D11-75</f>
        <v>25</v>
      </c>
    </row>
    <row r="12" spans="1:6" ht="20.100000000000001" customHeight="1">
      <c r="A12" s="51" t="s">
        <v>24</v>
      </c>
      <c r="B12" s="26">
        <f>'[2]район-видпом'!B60</f>
        <v>148</v>
      </c>
      <c r="C12" s="26">
        <f>'[2]район-видпом'!C60</f>
        <v>148</v>
      </c>
      <c r="D12" s="50">
        <f>C12/B12*100</f>
        <v>100</v>
      </c>
      <c r="E12" s="24">
        <f>D12-75</f>
        <v>25</v>
      </c>
      <c r="F12" s="23"/>
    </row>
    <row r="13" spans="1:6" ht="20.100000000000001" customHeight="1">
      <c r="A13" s="48" t="s">
        <v>23</v>
      </c>
      <c r="B13" s="46">
        <f>'[2]район-видпом'!B75</f>
        <v>162</v>
      </c>
      <c r="C13" s="46">
        <f>'[2]район-видпом'!C75</f>
        <v>162</v>
      </c>
      <c r="D13" s="45">
        <f>C13/B13*100</f>
        <v>100</v>
      </c>
      <c r="E13" s="44">
        <f>D13-75</f>
        <v>25</v>
      </c>
      <c r="F13" s="23"/>
    </row>
    <row r="14" spans="1:6" ht="20.100000000000001" customHeight="1">
      <c r="A14" s="48" t="s">
        <v>22</v>
      </c>
      <c r="B14" s="46">
        <f>'[2]район-видпом'!B85</f>
        <v>202</v>
      </c>
      <c r="C14" s="46">
        <f>'[2]район-видпом'!C85</f>
        <v>201</v>
      </c>
      <c r="D14" s="45">
        <f>C14/B14*100</f>
        <v>99.504950495049499</v>
      </c>
      <c r="E14" s="44">
        <f>D14-75</f>
        <v>24.504950495049499</v>
      </c>
      <c r="F14" s="23"/>
    </row>
    <row r="15" spans="1:6" ht="20.100000000000001" customHeight="1">
      <c r="A15" s="48" t="s">
        <v>21</v>
      </c>
      <c r="B15" s="21">
        <f>'[2]район-видпом'!B45</f>
        <v>268</v>
      </c>
      <c r="C15" s="21">
        <f>'[2]район-видпом'!C45</f>
        <v>266</v>
      </c>
      <c r="D15" s="20">
        <f>C15/B15*100</f>
        <v>99.253731343283576</v>
      </c>
      <c r="E15" s="19">
        <f>D15-75</f>
        <v>24.253731343283576</v>
      </c>
      <c r="F15" s="23"/>
    </row>
    <row r="16" spans="1:6" ht="20.100000000000001" customHeight="1">
      <c r="A16" s="48" t="s">
        <v>20</v>
      </c>
      <c r="B16" s="46">
        <f>'[2]район-видпом'!B70</f>
        <v>126</v>
      </c>
      <c r="C16" s="46">
        <f>'[2]район-видпом'!C70</f>
        <v>125</v>
      </c>
      <c r="D16" s="45">
        <f>C16/B16*100</f>
        <v>99.206349206349216</v>
      </c>
      <c r="E16" s="49">
        <f>D16-75</f>
        <v>24.206349206349216</v>
      </c>
      <c r="F16" s="23"/>
    </row>
    <row r="17" spans="1:6" ht="20.100000000000001" customHeight="1">
      <c r="A17" s="48" t="s">
        <v>19</v>
      </c>
      <c r="B17" s="46">
        <f>'[2]район-видпом'!B25</f>
        <v>510</v>
      </c>
      <c r="C17" s="46">
        <f>'[2]район-видпом'!C25</f>
        <v>504</v>
      </c>
      <c r="D17" s="45">
        <f>C17/B17*100</f>
        <v>98.82352941176471</v>
      </c>
      <c r="E17" s="44">
        <f>D17-75</f>
        <v>23.82352941176471</v>
      </c>
      <c r="F17" s="23"/>
    </row>
    <row r="18" spans="1:6" ht="20.100000000000001" customHeight="1">
      <c r="A18" s="48" t="s">
        <v>18</v>
      </c>
      <c r="B18" s="46">
        <f>'[2]район-видпом'!B50</f>
        <v>273</v>
      </c>
      <c r="C18" s="46">
        <f>'[2]район-видпом'!C50</f>
        <v>269</v>
      </c>
      <c r="D18" s="45">
        <f>C18/B18*100</f>
        <v>98.53479853479854</v>
      </c>
      <c r="E18" s="44">
        <f>D18-75</f>
        <v>23.53479853479854</v>
      </c>
      <c r="F18" s="23"/>
    </row>
    <row r="19" spans="1:6" ht="20.100000000000001" customHeight="1">
      <c r="A19" s="48" t="s">
        <v>17</v>
      </c>
      <c r="B19" s="46">
        <f>'[2]район-видпом'!B80</f>
        <v>116</v>
      </c>
      <c r="C19" s="46">
        <f>'[2]район-видпом'!C80</f>
        <v>114</v>
      </c>
      <c r="D19" s="45">
        <f>C19/B19*100</f>
        <v>98.275862068965509</v>
      </c>
      <c r="E19" s="44">
        <f>D19-75</f>
        <v>23.275862068965509</v>
      </c>
      <c r="F19" s="23"/>
    </row>
    <row r="20" spans="1:6" ht="20.100000000000001" customHeight="1">
      <c r="A20" s="48" t="s">
        <v>16</v>
      </c>
      <c r="B20" s="46">
        <f>'[2]район-видпом'!B100</f>
        <v>171</v>
      </c>
      <c r="C20" s="46">
        <f>'[2]район-видпом'!C100</f>
        <v>168</v>
      </c>
      <c r="D20" s="45">
        <f>C20/B20*100</f>
        <v>98.245614035087712</v>
      </c>
      <c r="E20" s="44">
        <f>D20-75</f>
        <v>23.245614035087712</v>
      </c>
      <c r="F20" s="23"/>
    </row>
    <row r="21" spans="1:6" ht="20.100000000000001" customHeight="1">
      <c r="A21" s="48" t="s">
        <v>15</v>
      </c>
      <c r="B21" s="46">
        <f>'[2]район-видпом'!B55</f>
        <v>351</v>
      </c>
      <c r="C21" s="46">
        <f>'[2]район-видпом'!C55</f>
        <v>343</v>
      </c>
      <c r="D21" s="45">
        <f>C21/B21*100</f>
        <v>97.720797720797719</v>
      </c>
      <c r="E21" s="44">
        <f>D21-75</f>
        <v>22.720797720797719</v>
      </c>
      <c r="F21" s="23"/>
    </row>
    <row r="22" spans="1:6" ht="20.100000000000001" customHeight="1">
      <c r="A22" s="48" t="s">
        <v>14</v>
      </c>
      <c r="B22" s="46">
        <f>'[2]район-видпом'!B30</f>
        <v>930</v>
      </c>
      <c r="C22" s="46">
        <f>'[2]район-видпом'!C30</f>
        <v>907</v>
      </c>
      <c r="D22" s="45">
        <f>C22/B22*100</f>
        <v>97.526881720430097</v>
      </c>
      <c r="E22" s="44">
        <f>D22-75</f>
        <v>22.526881720430097</v>
      </c>
      <c r="F22" s="23"/>
    </row>
    <row r="23" spans="1:6" ht="20.100000000000001" customHeight="1">
      <c r="A23" s="48" t="s">
        <v>13</v>
      </c>
      <c r="B23" s="46">
        <f>'[2]район-видпом'!B35</f>
        <v>656</v>
      </c>
      <c r="C23" s="46">
        <f>'[2]район-видпом'!C35</f>
        <v>638</v>
      </c>
      <c r="D23" s="45">
        <f>C23/B23*100</f>
        <v>97.256097560975604</v>
      </c>
      <c r="E23" s="44">
        <f>D23-75</f>
        <v>22.256097560975604</v>
      </c>
      <c r="F23" s="23"/>
    </row>
    <row r="24" spans="1:6" ht="20.100000000000001" customHeight="1">
      <c r="A24" s="47" t="s">
        <v>12</v>
      </c>
      <c r="B24" s="46">
        <f>'[2]район-видпом'!B90</f>
        <v>199</v>
      </c>
      <c r="C24" s="46">
        <f>'[2]район-видпом'!C90</f>
        <v>193</v>
      </c>
      <c r="D24" s="45">
        <f>C24/B24*100</f>
        <v>96.984924623115575</v>
      </c>
      <c r="E24" s="44">
        <f>D24-75</f>
        <v>21.984924623115575</v>
      </c>
      <c r="F24" s="23"/>
    </row>
    <row r="25" spans="1:6" ht="20.100000000000001" customHeight="1">
      <c r="A25" s="43" t="s">
        <v>11</v>
      </c>
      <c r="B25" s="42">
        <f>'[2]район-видпом'!B95</f>
        <v>186</v>
      </c>
      <c r="C25" s="42">
        <f>'[2]район-видпом'!C95</f>
        <v>179</v>
      </c>
      <c r="D25" s="41">
        <f>C25/B25*100</f>
        <v>96.236559139784944</v>
      </c>
      <c r="E25" s="40">
        <f>D25-75</f>
        <v>21.236559139784944</v>
      </c>
      <c r="F25" s="23"/>
    </row>
    <row r="26" spans="1:6" ht="20.100000000000001" customHeight="1">
      <c r="A26" s="39" t="s">
        <v>10</v>
      </c>
      <c r="B26" s="38">
        <f>'[2]район-видпом'!B20</f>
        <v>163</v>
      </c>
      <c r="C26" s="38">
        <f>'[2]район-видпом'!C20</f>
        <v>155</v>
      </c>
      <c r="D26" s="37">
        <f>C26/B26*100</f>
        <v>95.092024539877301</v>
      </c>
      <c r="E26" s="36">
        <f>D26-75</f>
        <v>20.092024539877301</v>
      </c>
      <c r="F26" s="23"/>
    </row>
    <row r="27" spans="1:6" ht="20.100000000000001" customHeight="1">
      <c r="A27" s="39" t="s">
        <v>9</v>
      </c>
      <c r="B27" s="38">
        <f>'[1]исходник район-МО'!B105+'[1]исходник район-МО'!B110+'[1]исходник район-МО'!B121+'[1]исходник район-МО'!B116</f>
        <v>1156</v>
      </c>
      <c r="C27" s="38">
        <f>'[1]исходник район-МО'!C105+'[1]исходник район-МО'!C110+'[1]исходник район-МО'!C121+'[1]исходник район-МО'!B116</f>
        <v>1040</v>
      </c>
      <c r="D27" s="37">
        <f>C27/B27*100</f>
        <v>89.965397923875429</v>
      </c>
      <c r="E27" s="36">
        <f>D27-75</f>
        <v>14.965397923875429</v>
      </c>
      <c r="F27" s="23"/>
    </row>
    <row r="28" spans="1:6" ht="20.25" customHeight="1" thickBot="1">
      <c r="A28" s="35" t="s">
        <v>8</v>
      </c>
      <c r="B28" s="34">
        <f>'[2]район-видпом'!B65</f>
        <v>95</v>
      </c>
      <c r="C28" s="34">
        <f>'[2]район-видпом'!C65</f>
        <v>85</v>
      </c>
      <c r="D28" s="33">
        <f>C28/B28*100</f>
        <v>89.473684210526315</v>
      </c>
      <c r="E28" s="32">
        <f>D28-75</f>
        <v>14.473684210526315</v>
      </c>
      <c r="F28" s="23"/>
    </row>
    <row r="29" spans="1:6" ht="48" customHeight="1" thickBot="1">
      <c r="A29" s="31" t="s">
        <v>7</v>
      </c>
      <c r="B29" s="30">
        <f>B30+B31+B32+B33+B34+B35+B36</f>
        <v>214</v>
      </c>
      <c r="C29" s="30">
        <f>C30+C31+C32+C33+C34+C35+C36</f>
        <v>212</v>
      </c>
      <c r="D29" s="29">
        <f>C29/B29*100</f>
        <v>99.065420560747668</v>
      </c>
      <c r="E29" s="28">
        <f>D29-75</f>
        <v>24.065420560747668</v>
      </c>
      <c r="F29" s="23"/>
    </row>
    <row r="30" spans="1:6" ht="33.75" customHeight="1">
      <c r="A30" s="27" t="s">
        <v>6</v>
      </c>
      <c r="B30" s="26">
        <f>'[2]район-видпом'!B120</f>
        <v>29</v>
      </c>
      <c r="C30" s="26">
        <f>'[2]район-видпом'!C120</f>
        <v>29</v>
      </c>
      <c r="D30" s="25">
        <f>C30/B30*100</f>
        <v>100</v>
      </c>
      <c r="E30" s="24">
        <f>D30-75</f>
        <v>25</v>
      </c>
      <c r="F30" s="23"/>
    </row>
    <row r="31" spans="1:6" ht="20.25" hidden="1" customHeight="1">
      <c r="A31" s="22" t="s">
        <v>5</v>
      </c>
      <c r="B31" s="21">
        <f>'[1]исходник район-МО'!B222</f>
        <v>0</v>
      </c>
      <c r="C31" s="21">
        <f>'[1]исходник район-МО'!C222</f>
        <v>0</v>
      </c>
      <c r="D31" s="20" t="e">
        <f>C31/B31*100</f>
        <v>#DIV/0!</v>
      </c>
      <c r="E31" s="19" t="e">
        <f>D31-75</f>
        <v>#DIV/0!</v>
      </c>
      <c r="F31" s="6"/>
    </row>
    <row r="32" spans="1:6" ht="34.5" customHeight="1">
      <c r="A32" s="18" t="s">
        <v>4</v>
      </c>
      <c r="B32" s="17">
        <f>'[1]исходник район-МО'!B218</f>
        <v>59</v>
      </c>
      <c r="C32" s="17">
        <f>'[1]исходник район-МО'!C218</f>
        <v>59</v>
      </c>
      <c r="D32" s="16">
        <f>C32/B32*100</f>
        <v>100</v>
      </c>
      <c r="E32" s="15">
        <f>D32-75</f>
        <v>25</v>
      </c>
      <c r="F32" s="6"/>
    </row>
    <row r="33" spans="1:6" ht="24" customHeight="1">
      <c r="A33" s="14" t="s">
        <v>3</v>
      </c>
      <c r="B33" s="13">
        <f>'[1]исходник район-МО'!B233</f>
        <v>60</v>
      </c>
      <c r="C33" s="13">
        <f>'[1]исходник район-МО'!C233</f>
        <v>60</v>
      </c>
      <c r="D33" s="12">
        <f>C33/B33*100</f>
        <v>100</v>
      </c>
      <c r="E33" s="11">
        <f>D33-75</f>
        <v>25</v>
      </c>
      <c r="F33" s="6"/>
    </row>
    <row r="34" spans="1:6" ht="20.25" customHeight="1">
      <c r="A34" s="14" t="s">
        <v>2</v>
      </c>
      <c r="B34" s="13">
        <f>'[1]исходник район-МО'!B248</f>
        <v>10</v>
      </c>
      <c r="C34" s="13">
        <f>'[1]исходник район-МО'!C248</f>
        <v>10</v>
      </c>
      <c r="D34" s="12">
        <f>C34/B34*100</f>
        <v>100</v>
      </c>
      <c r="E34" s="11">
        <f>D34-75</f>
        <v>25</v>
      </c>
      <c r="F34" s="6"/>
    </row>
    <row r="35" spans="1:6" ht="29.25" hidden="1" customHeight="1">
      <c r="A35" s="14" t="str">
        <f>'[1]исходник район-МО'!A257</f>
        <v>ООО "Евромед Клиник"</v>
      </c>
      <c r="B35" s="13">
        <f>'[1]исходник район-МО'!B258</f>
        <v>0</v>
      </c>
      <c r="C35" s="13">
        <f>'[1]исходник район-МО'!C258</f>
        <v>0</v>
      </c>
      <c r="D35" s="12" t="e">
        <f>C35/B35*100</f>
        <v>#DIV/0!</v>
      </c>
      <c r="E35" s="11" t="e">
        <f>D35-75</f>
        <v>#DIV/0!</v>
      </c>
      <c r="F35" s="6"/>
    </row>
    <row r="36" spans="1:6" ht="33.75" customHeight="1">
      <c r="A36" s="10" t="str">
        <f>'[1]исходник район-МО'!A208</f>
        <v>ГБУЗ "Ленинградская областная клиническая больница"</v>
      </c>
      <c r="B36" s="9">
        <f>'[1]исходник район-МО'!B211</f>
        <v>56</v>
      </c>
      <c r="C36" s="9">
        <f>'[1]исходник район-МО'!C211</f>
        <v>54</v>
      </c>
      <c r="D36" s="8">
        <f>C36/B36*100</f>
        <v>96.428571428571431</v>
      </c>
      <c r="E36" s="7">
        <f>D36-75</f>
        <v>21.428571428571431</v>
      </c>
      <c r="F36" s="6"/>
    </row>
    <row r="37" spans="1:6" ht="20.25" customHeight="1" thickBot="1">
      <c r="A37" s="5" t="s">
        <v>1</v>
      </c>
      <c r="B37" s="4">
        <f>B29+B10</f>
        <v>6137</v>
      </c>
      <c r="C37" s="4">
        <f>C29+C10</f>
        <v>5920</v>
      </c>
      <c r="D37" s="3">
        <f>C37/B37*100</f>
        <v>96.464070392700023</v>
      </c>
      <c r="E37" s="2">
        <f>D37-75</f>
        <v>21.464070392700023</v>
      </c>
    </row>
    <row r="38" spans="1:6" ht="15">
      <c r="A38" s="1" t="s">
        <v>0</v>
      </c>
    </row>
  </sheetData>
  <sheetProtection selectLockedCells="1" selectUnlockedCells="1"/>
  <mergeCells count="4">
    <mergeCell ref="A4:E4"/>
    <mergeCell ref="A5:F5"/>
    <mergeCell ref="A6:E6"/>
    <mergeCell ref="A3:E3"/>
  </mergeCells>
  <pageMargins left="0.75" right="0.75" top="1" bottom="1" header="0.51180555555555551" footer="0.5"/>
  <pageSetup paperSize="9" scale="79" firstPageNumber="0" orientation="portrait" horizontalDpi="300" verticalDpi="30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2019-11-11T12:51:57Z</dcterms:created>
  <dcterms:modified xsi:type="dcterms:W3CDTF">2019-11-11T12:52:06Z</dcterms:modified>
</cp:coreProperties>
</file>