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00" tabRatio="949" activeTab="1"/>
  </bookViews>
  <sheets>
    <sheet name="Мощность АМП СВОД по юр.лицу" sheetId="1" r:id="rId1"/>
    <sheet name="1 подр" sheetId="2" r:id="rId2"/>
    <sheet name="2 подр" sheetId="3" r:id="rId3"/>
    <sheet name="3 подр" sheetId="4" r:id="rId4"/>
    <sheet name="4 подр" sheetId="5" r:id="rId5"/>
    <sheet name="5 подр" sheetId="6" r:id="rId6"/>
    <sheet name="6 подр" sheetId="7" r:id="rId7"/>
    <sheet name="7 подр" sheetId="8" r:id="rId8"/>
    <sheet name="8 подр" sheetId="9" r:id="rId9"/>
    <sheet name="9 подр" sheetId="10" r:id="rId10"/>
    <sheet name="10 подр" sheetId="11" r:id="rId11"/>
    <sheet name="11 подр" sheetId="12" r:id="rId12"/>
    <sheet name="12 подр" sheetId="13" r:id="rId13"/>
    <sheet name="13 подр" sheetId="14" r:id="rId14"/>
    <sheet name="14 подр" sheetId="15" r:id="rId15"/>
    <sheet name="15 подр" sheetId="16" r:id="rId16"/>
    <sheet name="16 подр" sheetId="17" r:id="rId17"/>
    <sheet name="17 подр" sheetId="18" r:id="rId18"/>
    <sheet name="18 подр" sheetId="19" r:id="rId19"/>
    <sheet name="19 подр" sheetId="20" r:id="rId20"/>
    <sheet name="20 подр" sheetId="21" r:id="rId21"/>
    <sheet name="21 подр" sheetId="22" r:id="rId22"/>
  </sheets>
  <definedNames>
    <definedName name="_xlnm.Print_Area" localSheetId="1">'1 подр'!$A$1:$J$112</definedName>
    <definedName name="_xlnm.Print_Area" localSheetId="10">'10 подр'!$A$1:$E$112</definedName>
    <definedName name="_xlnm.Print_Area" localSheetId="11">'11 подр'!$A$1:$E$112</definedName>
    <definedName name="_xlnm.Print_Area" localSheetId="12">'12 подр'!$A$1:$E$112</definedName>
    <definedName name="_xlnm.Print_Area" localSheetId="13">'13 подр'!$A$1:$E$112</definedName>
    <definedName name="_xlnm.Print_Area" localSheetId="14">'14 подр'!$A$1:$E$112</definedName>
    <definedName name="_xlnm.Print_Area" localSheetId="15">'15 подр'!$A$1:$E$112</definedName>
    <definedName name="_xlnm.Print_Area" localSheetId="16">'16 подр'!$A$1:$E$112</definedName>
    <definedName name="_xlnm.Print_Area" localSheetId="17">'17 подр'!$A$1:$E$112</definedName>
    <definedName name="_xlnm.Print_Area" localSheetId="18">'18 подр'!$A$1:$E$112</definedName>
    <definedName name="_xlnm.Print_Area" localSheetId="19">'19 подр'!$A$1:$E$112</definedName>
    <definedName name="_xlnm.Print_Area" localSheetId="2">'2 подр'!$A$1:$E$112</definedName>
    <definedName name="_xlnm.Print_Area" localSheetId="20">'20 подр'!$A$1:$E$112</definedName>
    <definedName name="_xlnm.Print_Area" localSheetId="21">'21 подр'!$A$1:$J$112</definedName>
    <definedName name="_xlnm.Print_Area" localSheetId="3">'3 подр'!$A$1:$E$112</definedName>
    <definedName name="_xlnm.Print_Area" localSheetId="4">'4 подр'!$A$1:$E$112</definedName>
    <definedName name="_xlnm.Print_Area" localSheetId="5">'5 подр'!$A$1:$E$112</definedName>
    <definedName name="_xlnm.Print_Area" localSheetId="6">'6 подр'!$A$1:$E$112</definedName>
    <definedName name="_xlnm.Print_Area" localSheetId="7">'7 подр'!$A$1:$E$112</definedName>
    <definedName name="_xlnm.Print_Area" localSheetId="8">'8 подр'!$A$1:$E$112</definedName>
    <definedName name="_xlnm.Print_Area" localSheetId="9">'9 подр'!$A$1:$E$112</definedName>
    <definedName name="_xlnm.Print_Area" localSheetId="0">'Мощность АМП СВОД по юр.лицу'!$A$1:$E$112</definedName>
  </definedNames>
  <calcPr fullCalcOnLoad="1"/>
</workbook>
</file>

<file path=xl/sharedStrings.xml><?xml version="1.0" encoding="utf-8"?>
<sst xmlns="http://schemas.openxmlformats.org/spreadsheetml/2006/main" count="4679" uniqueCount="224">
  <si>
    <t xml:space="preserve">  М.П.                                                                </t>
  </si>
  <si>
    <t xml:space="preserve">                                                  (подпись)                                  (расшифровка подписи)</t>
  </si>
  <si>
    <t>Руководитель медицинской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</si>
  <si>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</si>
  <si>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11.3.9</t>
  </si>
  <si>
    <t>11.3.8</t>
  </si>
  <si>
    <t>11.3.7</t>
  </si>
  <si>
    <t>11.3.6</t>
  </si>
  <si>
    <t>11.3.5</t>
  </si>
  <si>
    <t>11.3.4</t>
  </si>
  <si>
    <t>11.3.3</t>
  </si>
  <si>
    <t>11.3.2</t>
  </si>
  <si>
    <t>11.3.1</t>
  </si>
  <si>
    <t>11.3</t>
  </si>
  <si>
    <t>Наименование специальности врача</t>
  </si>
  <si>
    <t>11.2.34</t>
  </si>
  <si>
    <t>11.2.33</t>
  </si>
  <si>
    <t>11.2.32</t>
  </si>
  <si>
    <t>Хирургия</t>
  </si>
  <si>
    <t>11.2.31</t>
  </si>
  <si>
    <t>Урология</t>
  </si>
  <si>
    <t>11.2.30</t>
  </si>
  <si>
    <t>Травматология и ортопедия</t>
  </si>
  <si>
    <t>11.2.29</t>
  </si>
  <si>
    <t>11.2.28</t>
  </si>
  <si>
    <t>Терапия</t>
  </si>
  <si>
    <t>11.2.27</t>
  </si>
  <si>
    <t>11.2.26</t>
  </si>
  <si>
    <t>11.2.25</t>
  </si>
  <si>
    <t>11.2.24</t>
  </si>
  <si>
    <t>11.2.23</t>
  </si>
  <si>
    <t>11.2.22</t>
  </si>
  <si>
    <t>Ревматология</t>
  </si>
  <si>
    <t>11.2.21</t>
  </si>
  <si>
    <t>Пульмонология</t>
  </si>
  <si>
    <t>11.2.20</t>
  </si>
  <si>
    <t>Офтальмология</t>
  </si>
  <si>
    <t>11.2.19</t>
  </si>
  <si>
    <t>Оториноларингология (за исключением использования кохлеарной имплантации)</t>
  </si>
  <si>
    <t>11.2.18</t>
  </si>
  <si>
    <t>11.2.17</t>
  </si>
  <si>
    <t>Онкология</t>
  </si>
  <si>
    <t>11.2.16</t>
  </si>
  <si>
    <t>11.2.15</t>
  </si>
  <si>
    <t>11.2.14</t>
  </si>
  <si>
    <t>Неврология</t>
  </si>
  <si>
    <t>11.2.13</t>
  </si>
  <si>
    <t>Колопроктология</t>
  </si>
  <si>
    <t>11.2.12</t>
  </si>
  <si>
    <t>11.2.11</t>
  </si>
  <si>
    <t>Детская эндокринология</t>
  </si>
  <si>
    <t>11.2.10</t>
  </si>
  <si>
    <t>Детская хирургия</t>
  </si>
  <si>
    <t>11.2.9</t>
  </si>
  <si>
    <t>Детская урология-андрология</t>
  </si>
  <si>
    <t>11.2.8</t>
  </si>
  <si>
    <t>11.2.7</t>
  </si>
  <si>
    <t>Детская кардиология</t>
  </si>
  <si>
    <t>11.2.6</t>
  </si>
  <si>
    <t>Дерматовенерология</t>
  </si>
  <si>
    <t>11.2.5</t>
  </si>
  <si>
    <t>11.2.4</t>
  </si>
  <si>
    <t>11.2.3</t>
  </si>
  <si>
    <t>Гастроэнтерология</t>
  </si>
  <si>
    <t>11.2.2</t>
  </si>
  <si>
    <t>Аллергология и иммунология</t>
  </si>
  <si>
    <t>11.2.1</t>
  </si>
  <si>
    <t>11.2</t>
  </si>
  <si>
    <t>Наименование профиля</t>
  </si>
  <si>
    <t>11.1</t>
  </si>
  <si>
    <t>4</t>
  </si>
  <si>
    <t>3</t>
  </si>
  <si>
    <t>АМП профилактическая</t>
  </si>
  <si>
    <t>АМП неотложная</t>
  </si>
  <si>
    <t>Количество посещений врачей, включая профилактические</t>
  </si>
  <si>
    <t>№ строки</t>
  </si>
  <si>
    <t>Наименование</t>
  </si>
  <si>
    <t>№ пп</t>
  </si>
  <si>
    <t xml:space="preserve">(номер по реестру)*   </t>
  </si>
  <si>
    <t>№</t>
  </si>
  <si>
    <t>(число, месяц, год)</t>
  </si>
  <si>
    <t xml:space="preserve">                   (код) № телефона</t>
  </si>
  <si>
    <t>Педиатрия</t>
  </si>
  <si>
    <t>Инфекционные болезни</t>
  </si>
  <si>
    <t>Акушерское дело</t>
  </si>
  <si>
    <t>Общая врачебная практика (семейная медицина)</t>
  </si>
  <si>
    <t xml:space="preserve">Общая практика </t>
  </si>
  <si>
    <t xml:space="preserve">Стоматология общей практики </t>
  </si>
  <si>
    <t>Стоматология профилактическая</t>
  </si>
  <si>
    <t>11.2.35</t>
  </si>
  <si>
    <t>11.3.10</t>
  </si>
  <si>
    <t>11.3.11</t>
  </si>
  <si>
    <t>11.3.12</t>
  </si>
  <si>
    <t>11.3.13</t>
  </si>
  <si>
    <t>11.3.14</t>
  </si>
  <si>
    <t>11.3.15</t>
  </si>
  <si>
    <t>11.3.16</t>
  </si>
  <si>
    <t>11.3.17</t>
  </si>
  <si>
    <t>11.3.18</t>
  </si>
  <si>
    <t>11.3.19</t>
  </si>
  <si>
    <t>11.3.20</t>
  </si>
  <si>
    <t>11.3.21</t>
  </si>
  <si>
    <t>11.3.22</t>
  </si>
  <si>
    <t>11.3.23</t>
  </si>
  <si>
    <t>11.3.24</t>
  </si>
  <si>
    <t>11.3.25</t>
  </si>
  <si>
    <t>11.3.26</t>
  </si>
  <si>
    <t>11.3.27</t>
  </si>
  <si>
    <t>11.3.28</t>
  </si>
  <si>
    <t>11.3.29</t>
  </si>
  <si>
    <t>11.3.30</t>
  </si>
  <si>
    <t>11.3.31</t>
  </si>
  <si>
    <t>11.3.32</t>
  </si>
  <si>
    <t>11.3.33</t>
  </si>
  <si>
    <t>11.3.34</t>
  </si>
  <si>
    <t>11.3.35</t>
  </si>
  <si>
    <t>Кол-во обращений</t>
  </si>
  <si>
    <t>Кол-во посещений = кол-во обращений Х кратность</t>
  </si>
  <si>
    <t>4.2</t>
  </si>
  <si>
    <t>4.3</t>
  </si>
  <si>
    <t>4.4</t>
  </si>
  <si>
    <t xml:space="preserve">АМП лечебная </t>
  </si>
  <si>
    <t>АМП профилактическая (диспансеризация)</t>
  </si>
  <si>
    <t>4.5</t>
  </si>
  <si>
    <t xml:space="preserve"> (наименование медицинской организации)</t>
  </si>
  <si>
    <t>4.1</t>
  </si>
  <si>
    <t>5</t>
  </si>
  <si>
    <t>6</t>
  </si>
  <si>
    <t>7</t>
  </si>
  <si>
    <t>8</t>
  </si>
  <si>
    <t>9</t>
  </si>
  <si>
    <t>10</t>
  </si>
  <si>
    <t>11</t>
  </si>
  <si>
    <t>12</t>
  </si>
  <si>
    <t>Мощность медицинской организации (структурных подразделений), оказывающей первичную медико-санитарную помощь, в разрезе профилей
 и врачей специалистов</t>
  </si>
  <si>
    <t>Приложение к строке 11 
Уведомления об осуществлении деятельности в сфере обязательного медицинского страхования</t>
  </si>
  <si>
    <t>Сопроводительное письмо к Уведомлению от ___________ №_____________</t>
  </si>
  <si>
    <t>Юридическое лицо</t>
  </si>
  <si>
    <t xml:space="preserve">наименование 1 структурного подразделения, код_____ </t>
  </si>
  <si>
    <t xml:space="preserve">наименование 2 структурного подразделения, код_____ </t>
  </si>
  <si>
    <t xml:space="preserve">наименование 3 структурного подразделения, код_____ </t>
  </si>
  <si>
    <t xml:space="preserve">наименование 4 структурного подразделения, код_____ </t>
  </si>
  <si>
    <t xml:space="preserve">наименование 5 структурного подразделения, код_____ </t>
  </si>
  <si>
    <t xml:space="preserve">наименование 6 структурного подразделения, код_____ </t>
  </si>
  <si>
    <t xml:space="preserve">наименование 7 структурного подразделения, код_____ </t>
  </si>
  <si>
    <t xml:space="preserve">наименование 8 структурного подразделения, код_____ </t>
  </si>
  <si>
    <t xml:space="preserve">наименование 9 структурного подразделения, код_____ </t>
  </si>
  <si>
    <t xml:space="preserve">наименование 10 структурного подразделения, код_____ </t>
  </si>
  <si>
    <t>Расшифровка Приложения к строке 11 
Уведомления об осуществлении деятельности в сфере обязательного медицинского страхования</t>
  </si>
  <si>
    <t>13</t>
  </si>
  <si>
    <t>14</t>
  </si>
  <si>
    <t xml:space="preserve">наименование 11 структурного подразделения, код_____ </t>
  </si>
  <si>
    <t xml:space="preserve">наименование 12 структурного подразделения, код_____ </t>
  </si>
  <si>
    <t xml:space="preserve">наименование 13 структурного подразделения, код_____ </t>
  </si>
  <si>
    <t xml:space="preserve">наименование 14 структурного подразделения, код_____ </t>
  </si>
  <si>
    <t xml:space="preserve">наименование 15 структурного подразделения, код_____ </t>
  </si>
  <si>
    <t xml:space="preserve">наименование 16 структурного подразделения, код_____ </t>
  </si>
  <si>
    <t xml:space="preserve">наименование 17 структурного подразделения, код_____ </t>
  </si>
  <si>
    <t xml:space="preserve">наименование 18 структурного подразделения, код_____ </t>
  </si>
  <si>
    <t xml:space="preserve">наименование 19 структурного подразделения, код_____ </t>
  </si>
  <si>
    <t xml:space="preserve">наименование 20 структурного подразделения, код_____ 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</si>
  <si>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</si>
  <si>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</si>
  <si>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</si>
  <si>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</si>
  <si>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</si>
  <si>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</si>
  <si>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</si>
  <si>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</si>
  <si>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</si>
  <si>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</si>
  <si>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Мощность медицинской организации (структурных подразделений), оказывающей первичную медико-санитарную помощь, в разрезе профилей и врачей специалистов
 (Свод по юридическому лицу)</t>
  </si>
  <si>
    <t>Исполнитель:    ____________                          _________________  тел. (____) _________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</si>
  <si>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</si>
  <si>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Гериатрия</t>
  </si>
  <si>
    <t>Кардиология</t>
  </si>
  <si>
    <t>Лечебное дело</t>
  </si>
  <si>
    <t>Нефрология</t>
  </si>
  <si>
    <t>Ортодонтия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</si>
  <si>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</si>
  <si>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</si>
  <si>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</si>
  <si>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</si>
  <si>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Эндокринология</t>
  </si>
  <si>
    <t>11.2.36</t>
  </si>
  <si>
    <t>11.3.36</t>
  </si>
  <si>
    <t>Акушерство и гинекология</t>
  </si>
  <si>
    <t>Оториноларингология</t>
  </si>
  <si>
    <t>470______</t>
  </si>
  <si>
    <t>организации                          _____________________  ________________________________________</t>
  </si>
  <si>
    <t xml:space="preserve">                                                  (подпись)                                                  (ФИО)</t>
  </si>
  <si>
    <t xml:space="preserve">                           (подпись)                               (расшифровка подписи)</t>
  </si>
  <si>
    <t>Гематология</t>
  </si>
  <si>
    <t>Генетика</t>
  </si>
  <si>
    <t>Нейрохирургия</t>
  </si>
  <si>
    <t>Челюстно-лицевая хирургия</t>
  </si>
  <si>
    <t>Сурдология-оториноларингология</t>
  </si>
  <si>
    <t>Торакальная хирургия</t>
  </si>
  <si>
    <t>Сердечно-сосудистая хирургия</t>
  </si>
  <si>
    <t>Детская онкология</t>
  </si>
  <si>
    <t>11.3.37</t>
  </si>
  <si>
    <t>11.3.38</t>
  </si>
  <si>
    <t>11.3.39</t>
  </si>
  <si>
    <t>11.3.40</t>
  </si>
  <si>
    <t>11.3.41</t>
  </si>
  <si>
    <t>11.3.42</t>
  </si>
  <si>
    <t>11.3.43</t>
  </si>
  <si>
    <t>11.3.44</t>
  </si>
  <si>
    <t>11.2.37</t>
  </si>
  <si>
    <t>11.2.38</t>
  </si>
  <si>
    <t>11.2.39</t>
  </si>
  <si>
    <t>11.2.40</t>
  </si>
  <si>
    <t>11.2.41</t>
  </si>
  <si>
    <t>11.2.42</t>
  </si>
  <si>
    <t>11.2.43</t>
  </si>
  <si>
    <t>11.2.44</t>
  </si>
  <si>
    <t>Акушерское дело (средний медперсонал)</t>
  </si>
  <si>
    <t>Лечебное дело (средний медперсонал)</t>
  </si>
  <si>
    <t>Стоматология (средний медперсонал)</t>
  </si>
  <si>
    <t>25</t>
  </si>
  <si>
    <t xml:space="preserve">наименование 21 структурного подразделения, код_____ </t>
  </si>
  <si>
    <t>«_____»______________2019г.       Тел.(_____)_____________________</t>
  </si>
  <si>
    <t>Вписать наименование структурного подразделения</t>
  </si>
  <si>
    <t>АМП проф-кая (дисп-ция и проф.осмот)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</si>
</sst>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8" fillId="0" borderId="0" xfId="54" applyFont="1" applyFill="1">
      <alignment/>
      <protection/>
    </xf>
    <xf numFmtId="49" fontId="5" fillId="0" borderId="10" xfId="54" applyNumberFormat="1" applyFont="1" applyFill="1" applyBorder="1" applyAlignment="1">
      <alignment horizontal="center" vertical="center" wrapText="1" shrinkToFit="1"/>
      <protection/>
    </xf>
    <xf numFmtId="0" fontId="2" fillId="0" borderId="11" xfId="54" applyNumberFormat="1" applyFont="1" applyFill="1" applyBorder="1" applyAlignment="1">
      <alignment horizontal="center"/>
      <protection/>
    </xf>
    <xf numFmtId="3" fontId="6" fillId="0" borderId="10" xfId="54" applyNumberFormat="1" applyFont="1" applyFill="1" applyBorder="1" applyAlignment="1">
      <alignment horizontal="center" vertical="center" wrapText="1" shrinkToFit="1"/>
      <protection/>
    </xf>
    <xf numFmtId="11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Alignment="1">
      <alignment wrapText="1"/>
      <protection/>
    </xf>
    <xf numFmtId="0" fontId="2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vertical="center"/>
      <protection/>
    </xf>
    <xf numFmtId="0" fontId="2" fillId="0" borderId="0" xfId="54" applyNumberFormat="1" applyFont="1" applyFill="1" applyAlignment="1">
      <alignment/>
      <protection/>
    </xf>
    <xf numFmtId="0" fontId="3" fillId="0" borderId="0" xfId="54" applyFont="1" applyFill="1" applyAlignment="1">
      <alignment horizontal="justify" vertical="center"/>
      <protection/>
    </xf>
    <xf numFmtId="0" fontId="3" fillId="0" borderId="0" xfId="54" applyFont="1" applyFill="1" applyAlignment="1">
      <alignment vertical="center"/>
      <protection/>
    </xf>
    <xf numFmtId="0" fontId="8" fillId="0" borderId="0" xfId="54" applyNumberFormat="1" applyFont="1" applyFill="1" applyAlignment="1">
      <alignment horizontal="center"/>
      <protection/>
    </xf>
    <xf numFmtId="0" fontId="2" fillId="0" borderId="0" xfId="54" applyFont="1" applyFill="1" applyAlignment="1">
      <alignment horizontal="center" vertical="center"/>
      <protection/>
    </xf>
    <xf numFmtId="11" fontId="7" fillId="0" borderId="0" xfId="54" applyNumberFormat="1" applyFont="1" applyFill="1">
      <alignment/>
      <protection/>
    </xf>
    <xf numFmtId="49" fontId="5" fillId="0" borderId="11" xfId="54" applyNumberFormat="1" applyFont="1" applyFill="1" applyBorder="1" applyAlignment="1">
      <alignment horizontal="center" vertical="center" wrapText="1" shrinkToFit="1"/>
      <protection/>
    </xf>
    <xf numFmtId="3" fontId="5" fillId="0" borderId="10" xfId="54" applyNumberFormat="1" applyFont="1" applyFill="1" applyBorder="1" applyAlignment="1">
      <alignment horizontal="center" vertical="center" wrapText="1" shrinkToFit="1"/>
      <protection/>
    </xf>
    <xf numFmtId="0" fontId="5" fillId="0" borderId="0" xfId="54" applyFont="1" applyFill="1" applyBorder="1" applyAlignment="1">
      <alignment horizontal="left" wrapText="1"/>
      <protection/>
    </xf>
    <xf numFmtId="0" fontId="2" fillId="0" borderId="0" xfId="54" applyNumberFormat="1" applyFont="1" applyFill="1">
      <alignment/>
      <protection/>
    </xf>
    <xf numFmtId="0" fontId="2" fillId="0" borderId="0" xfId="54" applyNumberFormat="1" applyFont="1" applyFill="1" applyAlignment="1" applyProtection="1">
      <alignment horizontal="center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wrapText="1"/>
      <protection/>
    </xf>
    <xf numFmtId="0" fontId="8" fillId="0" borderId="0" xfId="54" applyFont="1" applyFill="1" applyAlignment="1" applyProtection="1">
      <alignment horizontal="right" vertical="top" wrapText="1"/>
      <protection/>
    </xf>
    <xf numFmtId="0" fontId="2" fillId="0" borderId="0" xfId="54" applyFont="1" applyFill="1" applyAlignment="1" applyProtection="1">
      <alignment horizontal="center" vertical="center"/>
      <protection/>
    </xf>
    <xf numFmtId="0" fontId="12" fillId="0" borderId="0" xfId="54" applyNumberFormat="1" applyFont="1" applyFill="1" applyBorder="1" applyAlignment="1" applyProtection="1">
      <alignment horizontal="right"/>
      <protection/>
    </xf>
    <xf numFmtId="0" fontId="12" fillId="0" borderId="12" xfId="54" applyFont="1" applyFill="1" applyBorder="1" applyProtection="1">
      <alignment/>
      <protection/>
    </xf>
    <xf numFmtId="0" fontId="8" fillId="0" borderId="0" xfId="54" applyFont="1" applyFill="1" applyProtection="1">
      <alignment/>
      <protection/>
    </xf>
    <xf numFmtId="0" fontId="9" fillId="0" borderId="0" xfId="54" applyFont="1" applyFill="1" applyAlignment="1" applyProtection="1">
      <alignment/>
      <protection/>
    </xf>
    <xf numFmtId="0" fontId="9" fillId="0" borderId="0" xfId="54" applyFont="1" applyFill="1" applyBorder="1" applyAlignment="1" applyProtection="1">
      <alignment horizontal="center"/>
      <protection/>
    </xf>
    <xf numFmtId="0" fontId="8" fillId="0" borderId="0" xfId="54" applyNumberFormat="1" applyFont="1" applyFill="1" applyAlignment="1" applyProtection="1">
      <alignment horizontal="center"/>
      <protection/>
    </xf>
    <xf numFmtId="0" fontId="9" fillId="0" borderId="0" xfId="54" applyFont="1" applyFill="1" applyBorder="1" applyAlignment="1" applyProtection="1">
      <alignment horizontal="left"/>
      <protection/>
    </xf>
    <xf numFmtId="11" fontId="6" fillId="0" borderId="11" xfId="54" applyNumberFormat="1" applyFont="1" applyFill="1" applyBorder="1" applyAlignment="1" applyProtection="1">
      <alignment horizontal="center" vertical="center" wrapText="1"/>
      <protection/>
    </xf>
    <xf numFmtId="11" fontId="7" fillId="0" borderId="0" xfId="54" applyNumberFormat="1" applyFont="1" applyFill="1" applyProtection="1">
      <alignment/>
      <protection/>
    </xf>
    <xf numFmtId="0" fontId="2" fillId="0" borderId="11" xfId="54" applyNumberFormat="1" applyFont="1" applyFill="1" applyBorder="1" applyAlignment="1" applyProtection="1">
      <alignment horizontal="center"/>
      <protection/>
    </xf>
    <xf numFmtId="49" fontId="5" fillId="0" borderId="11" xfId="54" applyNumberFormat="1" applyFont="1" applyFill="1" applyBorder="1" applyAlignment="1" applyProtection="1">
      <alignment horizontal="center" vertical="center" wrapText="1" shrinkToFit="1"/>
      <protection/>
    </xf>
    <xf numFmtId="11" fontId="2" fillId="0" borderId="0" xfId="54" applyNumberFormat="1" applyFont="1" applyFill="1" applyProtection="1">
      <alignment/>
      <protection/>
    </xf>
    <xf numFmtId="49" fontId="5" fillId="0" borderId="10" xfId="54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54" applyFont="1" applyFill="1" applyBorder="1" applyAlignment="1" applyProtection="1">
      <alignment horizontal="left" wrapText="1"/>
      <protection/>
    </xf>
    <xf numFmtId="0" fontId="2" fillId="0" borderId="0" xfId="54" applyNumberFormat="1" applyFont="1" applyFill="1" applyAlignment="1" applyProtection="1">
      <alignment/>
      <protection/>
    </xf>
    <xf numFmtId="0" fontId="4" fillId="0" borderId="0" xfId="54" applyFont="1" applyFill="1" applyAlignment="1" applyProtection="1">
      <alignment vertical="center"/>
      <protection/>
    </xf>
    <xf numFmtId="0" fontId="2" fillId="0" borderId="0" xfId="54" applyNumberFormat="1" applyFont="1" applyFill="1" applyProtection="1">
      <alignment/>
      <protection/>
    </xf>
    <xf numFmtId="0" fontId="3" fillId="0" borderId="0" xfId="54" applyFont="1" applyFill="1" applyAlignment="1" applyProtection="1">
      <alignment horizontal="justify" vertical="center"/>
      <protection/>
    </xf>
    <xf numFmtId="0" fontId="2" fillId="0" borderId="0" xfId="54" applyFont="1" applyFill="1" applyAlignment="1" applyProtection="1">
      <alignment horizontal="center"/>
      <protection/>
    </xf>
    <xf numFmtId="0" fontId="3" fillId="0" borderId="0" xfId="54" applyFont="1" applyFill="1" applyAlignment="1" applyProtection="1">
      <alignment vertical="center"/>
      <protection/>
    </xf>
    <xf numFmtId="3" fontId="5" fillId="0" borderId="11" xfId="54" applyNumberFormat="1" applyFont="1" applyFill="1" applyBorder="1" applyAlignment="1" applyProtection="1">
      <alignment horizontal="center" vertical="center" wrapText="1" shrinkToFit="1"/>
      <protection/>
    </xf>
    <xf numFmtId="11" fontId="16" fillId="0" borderId="10" xfId="54" applyNumberFormat="1" applyFont="1" applyFill="1" applyBorder="1" applyAlignment="1" applyProtection="1">
      <alignment horizontal="center" vertical="center" wrapText="1"/>
      <protection/>
    </xf>
    <xf numFmtId="0" fontId="15" fillId="0" borderId="11" xfId="54" applyNumberFormat="1" applyFont="1" applyFill="1" applyBorder="1" applyAlignment="1" applyProtection="1">
      <alignment horizontal="center" vertical="center" wrapText="1"/>
      <protection/>
    </xf>
    <xf numFmtId="11" fontId="15" fillId="0" borderId="11" xfId="54" applyNumberFormat="1" applyFont="1" applyFill="1" applyBorder="1" applyAlignment="1" applyProtection="1">
      <alignment horizontal="center" wrapText="1"/>
      <protection/>
    </xf>
    <xf numFmtId="49" fontId="5" fillId="0" borderId="13" xfId="54" applyNumberFormat="1" applyFont="1" applyFill="1" applyBorder="1" applyAlignment="1" applyProtection="1">
      <alignment horizontal="center" vertical="center" wrapText="1" shrinkToFit="1"/>
      <protection/>
    </xf>
    <xf numFmtId="3" fontId="6" fillId="0" borderId="10" xfId="54" applyNumberFormat="1" applyFont="1" applyFill="1" applyBorder="1" applyAlignment="1" applyProtection="1">
      <alignment horizontal="center" vertical="center" wrapText="1" shrinkToFit="1"/>
      <protection/>
    </xf>
    <xf numFmtId="3" fontId="5" fillId="0" borderId="10" xfId="54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54" applyNumberFormat="1" applyFont="1" applyFill="1" applyBorder="1" applyAlignment="1" applyProtection="1">
      <alignment horizontal="left" vertical="center" wrapText="1"/>
      <protection/>
    </xf>
    <xf numFmtId="3" fontId="6" fillId="0" borderId="11" xfId="54" applyNumberFormat="1" applyFont="1" applyFill="1" applyBorder="1" applyAlignment="1" applyProtection="1">
      <alignment horizontal="left" vertical="center" wrapText="1"/>
      <protection/>
    </xf>
    <xf numFmtId="0" fontId="11" fillId="0" borderId="0" xfId="54" applyFont="1" applyFill="1" applyAlignment="1" applyProtection="1">
      <alignment vertical="center" wrapText="1"/>
      <protection/>
    </xf>
    <xf numFmtId="0" fontId="8" fillId="0" borderId="0" xfId="54" applyFont="1" applyFill="1" applyAlignment="1" applyProtection="1">
      <alignment vertical="top" wrapText="1"/>
      <protection/>
    </xf>
    <xf numFmtId="0" fontId="10" fillId="0" borderId="0" xfId="54" applyFont="1" applyFill="1" applyAlignment="1" applyProtection="1">
      <alignment wrapText="1"/>
      <protection/>
    </xf>
    <xf numFmtId="0" fontId="12" fillId="0" borderId="0" xfId="54" applyFont="1" applyFill="1" applyBorder="1" applyAlignment="1" applyProtection="1">
      <alignment vertical="center" wrapText="1"/>
      <protection/>
    </xf>
    <xf numFmtId="3" fontId="6" fillId="0" borderId="11" xfId="54" applyNumberFormat="1" applyFont="1" applyFill="1" applyBorder="1" applyAlignment="1" applyProtection="1">
      <alignment horizontal="center" vertical="center" wrapText="1" shrinkToFit="1"/>
      <protection/>
    </xf>
    <xf numFmtId="0" fontId="5" fillId="0" borderId="14" xfId="54" applyFont="1" applyFill="1" applyBorder="1" applyAlignment="1" applyProtection="1">
      <alignment wrapText="1"/>
      <protection/>
    </xf>
    <xf numFmtId="0" fontId="2" fillId="8" borderId="11" xfId="54" applyNumberFormat="1" applyFont="1" applyFill="1" applyBorder="1" applyAlignment="1">
      <alignment horizontal="center"/>
      <protection/>
    </xf>
    <xf numFmtId="49" fontId="5" fillId="8" borderId="10" xfId="54" applyNumberFormat="1" applyFont="1" applyFill="1" applyBorder="1" applyAlignment="1">
      <alignment horizontal="center" vertical="center" wrapText="1" shrinkToFit="1"/>
      <protection/>
    </xf>
    <xf numFmtId="3" fontId="5" fillId="8" borderId="10" xfId="54" applyNumberFormat="1" applyFont="1" applyFill="1" applyBorder="1" applyAlignment="1">
      <alignment horizontal="center" vertical="center" wrapText="1" shrinkToFit="1"/>
      <protection/>
    </xf>
    <xf numFmtId="0" fontId="2" fillId="8" borderId="0" xfId="54" applyFont="1" applyFill="1">
      <alignment/>
      <protection/>
    </xf>
    <xf numFmtId="11" fontId="2" fillId="8" borderId="0" xfId="54" applyNumberFormat="1" applyFont="1" applyFill="1">
      <alignment/>
      <protection/>
    </xf>
    <xf numFmtId="0" fontId="2" fillId="8" borderId="11" xfId="54" applyNumberFormat="1" applyFont="1" applyFill="1" applyBorder="1" applyAlignment="1" applyProtection="1">
      <alignment horizontal="center"/>
      <protection/>
    </xf>
    <xf numFmtId="11" fontId="2" fillId="8" borderId="0" xfId="54" applyNumberFormat="1" applyFont="1" applyFill="1" applyProtection="1">
      <alignment/>
      <protection/>
    </xf>
    <xf numFmtId="3" fontId="5" fillId="8" borderId="10" xfId="54" applyNumberFormat="1" applyFont="1" applyFill="1" applyBorder="1" applyAlignment="1" applyProtection="1">
      <alignment horizontal="center" vertical="center" wrapText="1" shrinkToFit="1"/>
      <protection/>
    </xf>
    <xf numFmtId="0" fontId="2" fillId="8" borderId="0" xfId="54" applyFont="1" applyFill="1" applyProtection="1">
      <alignment/>
      <protection/>
    </xf>
    <xf numFmtId="49" fontId="5" fillId="8" borderId="10" xfId="54" applyNumberFormat="1" applyFont="1" applyFill="1" applyBorder="1" applyAlignment="1" applyProtection="1">
      <alignment horizontal="center" vertical="center" wrapText="1" shrinkToFit="1"/>
      <protection/>
    </xf>
    <xf numFmtId="0" fontId="2" fillId="33" borderId="0" xfId="53" applyNumberFormat="1" applyFont="1" applyFill="1" applyAlignment="1" applyProtection="1">
      <alignment/>
      <protection locked="0"/>
    </xf>
    <xf numFmtId="0" fontId="6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vertical="center"/>
      <protection/>
    </xf>
    <xf numFmtId="3" fontId="2" fillId="0" borderId="11" xfId="54" applyNumberFormat="1" applyFont="1" applyFill="1" applyBorder="1">
      <alignment/>
      <protection/>
    </xf>
    <xf numFmtId="3" fontId="2" fillId="8" borderId="11" xfId="54" applyNumberFormat="1" applyFont="1" applyFill="1" applyBorder="1">
      <alignment/>
      <protection/>
    </xf>
    <xf numFmtId="11" fontId="6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4" applyFont="1" applyFill="1" applyBorder="1" applyAlignment="1" applyProtection="1">
      <alignment vertical="center" wrapText="1"/>
      <protection/>
    </xf>
    <xf numFmtId="3" fontId="2" fillId="8" borderId="11" xfId="54" applyNumberFormat="1" applyFont="1" applyFill="1" applyBorder="1" applyProtection="1">
      <alignment/>
      <protection/>
    </xf>
    <xf numFmtId="0" fontId="2" fillId="33" borderId="0" xfId="53" applyNumberFormat="1" applyFont="1" applyFill="1" applyAlignment="1" applyProtection="1">
      <alignment/>
      <protection/>
    </xf>
    <xf numFmtId="0" fontId="12" fillId="5" borderId="0" xfId="54" applyNumberFormat="1" applyFont="1" applyFill="1" applyBorder="1" applyAlignment="1" applyProtection="1">
      <alignment horizontal="left"/>
      <protection locked="0"/>
    </xf>
    <xf numFmtId="0" fontId="12" fillId="5" borderId="12" xfId="54" applyFont="1" applyFill="1" applyBorder="1" applyProtection="1">
      <alignment/>
      <protection locked="0"/>
    </xf>
    <xf numFmtId="3" fontId="2" fillId="5" borderId="11" xfId="54" applyNumberFormat="1" applyFont="1" applyFill="1" applyBorder="1" applyProtection="1">
      <alignment/>
      <protection locked="0"/>
    </xf>
    <xf numFmtId="0" fontId="6" fillId="5" borderId="0" xfId="54" applyFont="1" applyFill="1" applyBorder="1" applyAlignment="1" applyProtection="1">
      <alignment vertical="center"/>
      <protection locked="0"/>
    </xf>
    <xf numFmtId="0" fontId="6" fillId="0" borderId="0" xfId="54" applyFont="1" applyFill="1" applyBorder="1" applyAlignment="1" applyProtection="1">
      <alignment vertic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11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1" xfId="54" applyNumberFormat="1" applyFont="1" applyFill="1" applyBorder="1" applyAlignment="1" applyProtection="1">
      <alignment horizontal="center" vertical="center"/>
      <protection/>
    </xf>
    <xf numFmtId="0" fontId="9" fillId="0" borderId="0" xfId="54" applyFont="1" applyFill="1" applyBorder="1" applyAlignment="1" applyProtection="1">
      <alignment horizontal="center"/>
      <protection/>
    </xf>
    <xf numFmtId="0" fontId="9" fillId="0" borderId="0" xfId="54" applyFont="1" applyFill="1" applyBorder="1" applyAlignment="1" applyProtection="1">
      <alignment horizontal="left"/>
      <protection/>
    </xf>
    <xf numFmtId="0" fontId="9" fillId="0" borderId="12" xfId="54" applyFont="1" applyFill="1" applyBorder="1" applyAlignment="1" applyProtection="1">
      <alignment horizontal="left"/>
      <protection/>
    </xf>
    <xf numFmtId="0" fontId="7" fillId="0" borderId="11" xfId="54" applyNumberFormat="1" applyFont="1" applyFill="1" applyBorder="1" applyAlignment="1" applyProtection="1">
      <alignment horizontal="center" vertical="center" wrapText="1"/>
      <protection/>
    </xf>
    <xf numFmtId="11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14" fillId="8" borderId="11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Alignment="1" applyProtection="1">
      <alignment horizontal="right" vertical="top" wrapText="1"/>
      <protection/>
    </xf>
    <xf numFmtId="0" fontId="10" fillId="0" borderId="0" xfId="54" applyFont="1" applyFill="1" applyAlignment="1" applyProtection="1">
      <alignment horizontal="center" wrapText="1"/>
      <protection/>
    </xf>
    <xf numFmtId="0" fontId="12" fillId="0" borderId="0" xfId="54" applyFont="1" applyFill="1" applyBorder="1" applyAlignment="1" applyProtection="1">
      <alignment horizontal="left" wrapText="1"/>
      <protection/>
    </xf>
    <xf numFmtId="0" fontId="11" fillId="0" borderId="0" xfId="54" applyFont="1" applyFill="1" applyAlignment="1" applyProtection="1">
      <alignment horizontal="center" vertical="center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5" fillId="0" borderId="16" xfId="53" applyFont="1" applyFill="1" applyBorder="1" applyAlignment="1" applyProtection="1">
      <alignment horizontal="left" vertical="center" wrapText="1"/>
      <protection/>
    </xf>
    <xf numFmtId="0" fontId="14" fillId="8" borderId="11" xfId="53" applyFont="1" applyFill="1" applyBorder="1" applyAlignment="1" applyProtection="1">
      <alignment horizontal="left" vertical="center" wrapText="1"/>
      <protection/>
    </xf>
    <xf numFmtId="0" fontId="2" fillId="0" borderId="0" xfId="54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33" borderId="0" xfId="53" applyNumberFormat="1" applyFont="1" applyFill="1" applyAlignment="1" applyProtection="1">
      <alignment horizontal="left"/>
      <protection/>
    </xf>
    <xf numFmtId="0" fontId="5" fillId="0" borderId="14" xfId="54" applyFont="1" applyFill="1" applyBorder="1" applyAlignment="1" applyProtection="1">
      <alignment horizontal="left" wrapText="1"/>
      <protection/>
    </xf>
    <xf numFmtId="0" fontId="10" fillId="5" borderId="0" xfId="54" applyFont="1" applyFill="1" applyAlignment="1" applyProtection="1">
      <alignment horizontal="center" wrapText="1"/>
      <protection locked="0"/>
    </xf>
    <xf numFmtId="0" fontId="12" fillId="5" borderId="12" xfId="54" applyFont="1" applyFill="1" applyBorder="1" applyAlignment="1" applyProtection="1">
      <alignment horizontal="left" vertical="center" wrapText="1"/>
      <protection locked="0"/>
    </xf>
    <xf numFmtId="0" fontId="2" fillId="5" borderId="0" xfId="53" applyNumberFormat="1" applyFont="1" applyFill="1" applyAlignment="1" applyProtection="1">
      <alignment horizontal="left"/>
      <protection locked="0"/>
    </xf>
    <xf numFmtId="0" fontId="2" fillId="5" borderId="0" xfId="54" applyNumberFormat="1" applyFont="1" applyFill="1" applyAlignment="1" applyProtection="1">
      <alignment horizontal="left"/>
      <protection locked="0"/>
    </xf>
    <xf numFmtId="11" fontId="7" fillId="0" borderId="15" xfId="54" applyNumberFormat="1" applyFont="1" applyFill="1" applyBorder="1" applyAlignment="1" applyProtection="1">
      <alignment horizontal="center" vertical="center" wrapText="1"/>
      <protection/>
    </xf>
    <xf numFmtId="11" fontId="7" fillId="0" borderId="16" xfId="54" applyNumberFormat="1" applyFont="1" applyFill="1" applyBorder="1" applyAlignment="1" applyProtection="1">
      <alignment horizontal="center" vertical="center" wrapText="1"/>
      <protection/>
    </xf>
    <xf numFmtId="0" fontId="7" fillId="0" borderId="17" xfId="54" applyNumberFormat="1" applyFont="1" applyFill="1" applyBorder="1" applyAlignment="1" applyProtection="1">
      <alignment horizontal="center" vertical="center" wrapText="1"/>
      <protection/>
    </xf>
    <xf numFmtId="0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18" xfId="54" applyNumberFormat="1" applyFont="1" applyFill="1" applyBorder="1" applyAlignment="1" applyProtection="1">
      <alignment horizontal="center" vertical="center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Alignment="1" applyProtection="1">
      <alignment horizontal="left" vertical="center"/>
      <protection locked="0"/>
    </xf>
    <xf numFmtId="0" fontId="8" fillId="0" borderId="0" xfId="54" applyFont="1" applyFill="1" applyAlignment="1">
      <alignment horizontal="right" vertical="top" wrapText="1"/>
      <protection/>
    </xf>
    <xf numFmtId="0" fontId="11" fillId="0" borderId="0" xfId="54" applyFont="1" applyFill="1" applyAlignment="1">
      <alignment horizontal="center" vertical="center" wrapText="1"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12" xfId="54" applyFont="1" applyFill="1" applyBorder="1" applyAlignment="1">
      <alignment horizontal="left"/>
      <protection/>
    </xf>
    <xf numFmtId="0" fontId="7" fillId="0" borderId="18" xfId="54" applyNumberFormat="1" applyFont="1" applyFill="1" applyBorder="1" applyAlignment="1">
      <alignment horizontal="center" vertical="center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11" fontId="6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14" fillId="8" borderId="11" xfId="54" applyFont="1" applyFill="1" applyBorder="1" applyAlignment="1">
      <alignment horizontal="left" vertical="center" wrapText="1"/>
      <protection/>
    </xf>
    <xf numFmtId="0" fontId="2" fillId="0" borderId="0" xfId="54" applyNumberFormat="1" applyFont="1" applyFill="1" applyAlignment="1">
      <alignment horizontal="left"/>
      <protection/>
    </xf>
    <xf numFmtId="0" fontId="5" fillId="0" borderId="14" xfId="54" applyFont="1" applyFill="1" applyBorder="1" applyAlignment="1">
      <alignment horizontal="left" wrapText="1"/>
      <protection/>
    </xf>
    <xf numFmtId="0" fontId="3" fillId="0" borderId="0" xfId="0" applyFont="1" applyFill="1" applyAlignment="1" applyProtection="1">
      <alignment horizontal="left" vertical="center"/>
      <protection locked="0"/>
    </xf>
    <xf numFmtId="0" fontId="2" fillId="33" borderId="0" xfId="53" applyNumberFormat="1" applyFont="1" applyFill="1" applyAlignment="1" applyProtection="1">
      <alignment horizontal="left"/>
      <protection locked="0"/>
    </xf>
    <xf numFmtId="0" fontId="6" fillId="5" borderId="15" xfId="54" applyFont="1" applyFill="1" applyBorder="1" applyAlignment="1" applyProtection="1">
      <alignment horizontal="center" vertical="center"/>
      <protection locked="0"/>
    </xf>
    <xf numFmtId="0" fontId="6" fillId="5" borderId="16" xfId="54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_Приложение к строке 10 Уведомл.(мощность)" xfId="53"/>
    <cellStyle name="Обычный 3_Приложение к строке 10 Уведомл.(мощность)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12"/>
  <sheetViews>
    <sheetView view="pageBreakPreview" zoomScaleSheetLayoutView="100" zoomScalePageLayoutView="0" workbookViewId="0" topLeftCell="A1">
      <selection activeCell="G115" sqref="G115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1.28125" style="23" customWidth="1"/>
    <col min="4" max="4" width="9.28125" style="22" customWidth="1"/>
    <col min="5" max="5" width="21.28125" style="22" customWidth="1"/>
    <col min="6" max="6" width="13.7109375" style="22" customWidth="1"/>
    <col min="7" max="7" width="14.7109375" style="22" customWidth="1"/>
    <col min="8" max="8" width="14.8515625" style="22" customWidth="1"/>
    <col min="9" max="9" width="14.421875" style="22" customWidth="1"/>
    <col min="10" max="10" width="14.00390625" style="22" customWidth="1"/>
    <col min="11" max="11" width="15.7109375" style="22" customWidth="1"/>
    <col min="12" max="12" width="15.00390625" style="22" customWidth="1"/>
    <col min="13" max="13" width="13.7109375" style="22" customWidth="1"/>
    <col min="14" max="14" width="13.140625" style="22" bestFit="1" customWidth="1"/>
    <col min="15" max="15" width="14.140625" style="22" bestFit="1" customWidth="1"/>
    <col min="16" max="26" width="14.140625" style="22" customWidth="1"/>
    <col min="27" max="16384" width="9.140625" style="22" customWidth="1"/>
  </cols>
  <sheetData>
    <row r="1" spans="3:9" ht="48" customHeight="1">
      <c r="C1" s="94" t="s">
        <v>148</v>
      </c>
      <c r="D1" s="94"/>
      <c r="E1" s="94"/>
      <c r="F1" s="24"/>
      <c r="H1" s="56"/>
      <c r="I1" s="56"/>
    </row>
    <row r="2" spans="1:9" s="25" customFormat="1" ht="76.5" customHeight="1">
      <c r="A2" s="97" t="s">
        <v>171</v>
      </c>
      <c r="B2" s="97"/>
      <c r="C2" s="97"/>
      <c r="D2" s="97"/>
      <c r="E2" s="97"/>
      <c r="F2" s="55"/>
      <c r="G2" s="55"/>
      <c r="H2" s="55"/>
      <c r="I2" s="55"/>
    </row>
    <row r="3" spans="1:9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57"/>
      <c r="G3" s="57"/>
      <c r="H3" s="57"/>
      <c r="I3" s="57"/>
    </row>
    <row r="4" spans="1:9" s="28" customFormat="1" ht="27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58"/>
      <c r="G4" s="58"/>
      <c r="H4" s="58"/>
      <c r="I4" s="58"/>
    </row>
    <row r="5" spans="1:6" s="28" customFormat="1" ht="15" customHeight="1">
      <c r="A5" s="29" t="s">
        <v>78</v>
      </c>
      <c r="C5" s="88" t="s">
        <v>124</v>
      </c>
      <c r="D5" s="88"/>
      <c r="E5" s="88"/>
      <c r="F5" s="30"/>
    </row>
    <row r="6" spans="1:6" s="28" customFormat="1" ht="15" customHeight="1">
      <c r="A6" s="31"/>
      <c r="C6" s="89"/>
      <c r="D6" s="90"/>
      <c r="E6" s="89"/>
      <c r="F6" s="32"/>
    </row>
    <row r="7" spans="1:26" s="34" customFormat="1" ht="43.5" customHeight="1">
      <c r="A7" s="87" t="s">
        <v>77</v>
      </c>
      <c r="B7" s="87" t="s">
        <v>76</v>
      </c>
      <c r="C7" s="87"/>
      <c r="D7" s="91" t="s">
        <v>75</v>
      </c>
      <c r="E7" s="33" t="s">
        <v>74</v>
      </c>
      <c r="F7" s="86" t="s">
        <v>74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26" s="34" customFormat="1" ht="63" customHeight="1">
      <c r="A8" s="87"/>
      <c r="B8" s="87"/>
      <c r="C8" s="87"/>
      <c r="D8" s="91"/>
      <c r="E8" s="92" t="s">
        <v>137</v>
      </c>
      <c r="F8" s="76" t="s">
        <v>138</v>
      </c>
      <c r="G8" s="76" t="s">
        <v>139</v>
      </c>
      <c r="H8" s="76" t="s">
        <v>140</v>
      </c>
      <c r="I8" s="76" t="s">
        <v>141</v>
      </c>
      <c r="J8" s="76" t="s">
        <v>142</v>
      </c>
      <c r="K8" s="76" t="s">
        <v>143</v>
      </c>
      <c r="L8" s="76" t="s">
        <v>144</v>
      </c>
      <c r="M8" s="76" t="s">
        <v>145</v>
      </c>
      <c r="N8" s="76" t="s">
        <v>146</v>
      </c>
      <c r="O8" s="76" t="s">
        <v>147</v>
      </c>
      <c r="P8" s="76" t="s">
        <v>151</v>
      </c>
      <c r="Q8" s="76" t="s">
        <v>152</v>
      </c>
      <c r="R8" s="76" t="s">
        <v>153</v>
      </c>
      <c r="S8" s="76" t="s">
        <v>154</v>
      </c>
      <c r="T8" s="76" t="s">
        <v>155</v>
      </c>
      <c r="U8" s="76" t="s">
        <v>156</v>
      </c>
      <c r="V8" s="76" t="s">
        <v>157</v>
      </c>
      <c r="W8" s="76" t="s">
        <v>158</v>
      </c>
      <c r="X8" s="76" t="s">
        <v>159</v>
      </c>
      <c r="Y8" s="76" t="s">
        <v>160</v>
      </c>
      <c r="Z8" s="76" t="s">
        <v>220</v>
      </c>
    </row>
    <row r="9" spans="1:26" s="34" customFormat="1" ht="16.5" customHeight="1">
      <c r="A9" s="87"/>
      <c r="B9" s="87"/>
      <c r="C9" s="87"/>
      <c r="D9" s="91"/>
      <c r="E9" s="92"/>
      <c r="F9" s="53" t="str">
        <f>'1 подр'!B10</f>
        <v>Вписать наименование структурного подразделения</v>
      </c>
      <c r="G9" s="53">
        <f>'2 подр'!B10</f>
        <v>0</v>
      </c>
      <c r="H9" s="53">
        <f>'3 подр'!B10</f>
        <v>0</v>
      </c>
      <c r="I9" s="53">
        <f>'4 подр'!B10</f>
        <v>0</v>
      </c>
      <c r="J9" s="53">
        <f>'5 подр'!B10</f>
        <v>0</v>
      </c>
      <c r="K9" s="53">
        <f>'6 подр'!B10</f>
        <v>0</v>
      </c>
      <c r="L9" s="53">
        <f>'7 подр'!B10</f>
        <v>0</v>
      </c>
      <c r="M9" s="53">
        <f>'8 подр'!B10</f>
        <v>0</v>
      </c>
      <c r="N9" s="54">
        <f>'9 подр'!B10</f>
        <v>0</v>
      </c>
      <c r="O9" s="54">
        <f>'10 подр'!B10</f>
        <v>0</v>
      </c>
      <c r="P9" s="54">
        <f>'11 подр'!B10</f>
        <v>0</v>
      </c>
      <c r="Q9" s="54">
        <f>'12 подр'!B10</f>
        <v>0</v>
      </c>
      <c r="R9" s="54">
        <f>'13 подр'!B10</f>
        <v>0</v>
      </c>
      <c r="S9" s="54">
        <f>'14 подр'!B10</f>
        <v>0</v>
      </c>
      <c r="T9" s="54">
        <f>'15 подр'!B10</f>
        <v>0</v>
      </c>
      <c r="U9" s="54">
        <f>'16 подр'!B10</f>
        <v>0</v>
      </c>
      <c r="V9" s="54">
        <f>'17 подр'!B10</f>
        <v>0</v>
      </c>
      <c r="W9" s="54">
        <f>'18 подр'!B10</f>
        <v>0</v>
      </c>
      <c r="X9" s="54">
        <f>'19 подр'!B10</f>
        <v>0</v>
      </c>
      <c r="Y9" s="54">
        <f>'20 подр'!B10</f>
        <v>0</v>
      </c>
      <c r="Z9" s="54">
        <f>'21 подр'!B10</f>
        <v>0</v>
      </c>
    </row>
    <row r="10" spans="1:26" s="37" customFormat="1" ht="15">
      <c r="A10" s="35">
        <v>1</v>
      </c>
      <c r="B10" s="98">
        <v>2</v>
      </c>
      <c r="C10" s="98"/>
      <c r="D10" s="36" t="s">
        <v>71</v>
      </c>
      <c r="E10" s="36" t="s">
        <v>70</v>
      </c>
      <c r="F10" s="36" t="s">
        <v>126</v>
      </c>
      <c r="G10" s="36" t="s">
        <v>127</v>
      </c>
      <c r="H10" s="36" t="s">
        <v>128</v>
      </c>
      <c r="I10" s="36" t="s">
        <v>129</v>
      </c>
      <c r="J10" s="36" t="s">
        <v>130</v>
      </c>
      <c r="K10" s="36" t="s">
        <v>131</v>
      </c>
      <c r="L10" s="36" t="s">
        <v>132</v>
      </c>
      <c r="M10" s="36" t="s">
        <v>133</v>
      </c>
      <c r="N10" s="36" t="s">
        <v>149</v>
      </c>
      <c r="O10" s="36" t="s">
        <v>150</v>
      </c>
      <c r="P10" s="36" t="s">
        <v>161</v>
      </c>
      <c r="Q10" s="36" t="s">
        <v>162</v>
      </c>
      <c r="R10" s="36" t="s">
        <v>163</v>
      </c>
      <c r="S10" s="36" t="s">
        <v>164</v>
      </c>
      <c r="T10" s="36" t="s">
        <v>165</v>
      </c>
      <c r="U10" s="36" t="s">
        <v>166</v>
      </c>
      <c r="V10" s="36" t="s">
        <v>167</v>
      </c>
      <c r="W10" s="36" t="s">
        <v>168</v>
      </c>
      <c r="X10" s="36" t="s">
        <v>169</v>
      </c>
      <c r="Y10" s="36" t="s">
        <v>170</v>
      </c>
      <c r="Z10" s="36" t="s">
        <v>219</v>
      </c>
    </row>
    <row r="11" spans="1:26" s="37" customFormat="1" ht="15" customHeight="1">
      <c r="A11" s="35">
        <v>2</v>
      </c>
      <c r="B11" s="93" t="s">
        <v>68</v>
      </c>
      <c r="C11" s="93"/>
      <c r="D11" s="38" t="s">
        <v>67</v>
      </c>
      <c r="E11" s="59">
        <f>SUM(F11:Z11)</f>
        <v>0</v>
      </c>
      <c r="F11" s="46">
        <f>'1 подр'!E10</f>
        <v>0</v>
      </c>
      <c r="G11" s="46">
        <f>'2 подр'!E10</f>
        <v>0</v>
      </c>
      <c r="H11" s="46">
        <f>'3 подр'!E10</f>
        <v>0</v>
      </c>
      <c r="I11" s="46">
        <f>'4 подр'!E10</f>
        <v>0</v>
      </c>
      <c r="J11" s="46">
        <f>'5 подр'!E10</f>
        <v>0</v>
      </c>
      <c r="K11" s="46">
        <f>'6 подр'!E10</f>
        <v>0</v>
      </c>
      <c r="L11" s="46">
        <f>'7 подр'!E10</f>
        <v>0</v>
      </c>
      <c r="M11" s="46">
        <f>'8 подр'!E10</f>
        <v>0</v>
      </c>
      <c r="N11" s="46">
        <f>'9 подр'!E10</f>
        <v>0</v>
      </c>
      <c r="O11" s="46">
        <f>'10 подр'!E10</f>
        <v>0</v>
      </c>
      <c r="P11" s="46">
        <f>'11 подр'!E10</f>
        <v>0</v>
      </c>
      <c r="Q11" s="46">
        <f>'12 подр'!E10</f>
        <v>0</v>
      </c>
      <c r="R11" s="46">
        <f>'13 подр'!E10</f>
        <v>0</v>
      </c>
      <c r="S11" s="46">
        <f>'14 подр'!E10</f>
        <v>0</v>
      </c>
      <c r="T11" s="46">
        <f>'15 подр'!E10</f>
        <v>0</v>
      </c>
      <c r="U11" s="46">
        <f>'16 подр'!E10</f>
        <v>0</v>
      </c>
      <c r="V11" s="46">
        <f>'17 подр'!E10</f>
        <v>0</v>
      </c>
      <c r="W11" s="46">
        <f>'18 подр'!E10</f>
        <v>0</v>
      </c>
      <c r="X11" s="46">
        <f>'19 подр'!E10</f>
        <v>0</v>
      </c>
      <c r="Y11" s="46">
        <f>'20 подр'!E10</f>
        <v>0</v>
      </c>
      <c r="Z11" s="46">
        <f>'21 подр'!E10</f>
        <v>0</v>
      </c>
    </row>
    <row r="12" spans="1:26" s="37" customFormat="1" ht="15" customHeight="1">
      <c r="A12" s="35">
        <v>3</v>
      </c>
      <c r="B12" s="85" t="s">
        <v>84</v>
      </c>
      <c r="C12" s="85"/>
      <c r="D12" s="38" t="s">
        <v>66</v>
      </c>
      <c r="E12" s="59">
        <f aca="true" t="shared" si="0" ref="E12:E75">SUM(F12:Z12)</f>
        <v>0</v>
      </c>
      <c r="F12" s="46">
        <f>'1 подр'!E12</f>
        <v>0</v>
      </c>
      <c r="G12" s="46">
        <f>'2 подр'!E12</f>
        <v>0</v>
      </c>
      <c r="H12" s="46">
        <f>'3 подр'!E12</f>
        <v>0</v>
      </c>
      <c r="I12" s="46">
        <f>'4 подр'!E12</f>
        <v>0</v>
      </c>
      <c r="J12" s="46">
        <f>'5 подр'!E12</f>
        <v>0</v>
      </c>
      <c r="K12" s="46">
        <f>'6 подр'!E12</f>
        <v>0</v>
      </c>
      <c r="L12" s="46">
        <f>'7 подр'!E12</f>
        <v>0</v>
      </c>
      <c r="M12" s="46">
        <f>'8 подр'!E12</f>
        <v>0</v>
      </c>
      <c r="N12" s="46">
        <f>'9 подр'!E12</f>
        <v>0</v>
      </c>
      <c r="O12" s="46">
        <f>'10 подр'!E12</f>
        <v>0</v>
      </c>
      <c r="P12" s="46">
        <f>'11 подр'!E12</f>
        <v>0</v>
      </c>
      <c r="Q12" s="46">
        <f>'12 подр'!E12</f>
        <v>0</v>
      </c>
      <c r="R12" s="46">
        <f>'13 подр'!E12</f>
        <v>0</v>
      </c>
      <c r="S12" s="46">
        <f>'14 подр'!E12</f>
        <v>0</v>
      </c>
      <c r="T12" s="46">
        <f>'15 подр'!E12</f>
        <v>0</v>
      </c>
      <c r="U12" s="46">
        <f>'16 подр'!E12</f>
        <v>0</v>
      </c>
      <c r="V12" s="46">
        <f>'17 подр'!E12</f>
        <v>0</v>
      </c>
      <c r="W12" s="46">
        <f>'18 подр'!E12</f>
        <v>0</v>
      </c>
      <c r="X12" s="46">
        <f>'19 подр'!E12</f>
        <v>0</v>
      </c>
      <c r="Y12" s="46">
        <f>'20 подр'!E12</f>
        <v>0</v>
      </c>
      <c r="Z12" s="46">
        <f>'21 подр'!E12</f>
        <v>0</v>
      </c>
    </row>
    <row r="13" spans="1:26" s="37" customFormat="1" ht="25.5" customHeight="1">
      <c r="A13" s="35">
        <v>4</v>
      </c>
      <c r="B13" s="85" t="s">
        <v>173</v>
      </c>
      <c r="C13" s="85"/>
      <c r="D13" s="38" t="s">
        <v>64</v>
      </c>
      <c r="E13" s="59">
        <f t="shared" si="0"/>
        <v>0</v>
      </c>
      <c r="F13" s="46">
        <f>'1 подр'!E13</f>
        <v>0</v>
      </c>
      <c r="G13" s="46">
        <f>'2 подр'!E13</f>
        <v>0</v>
      </c>
      <c r="H13" s="46">
        <f>'3 подр'!E13</f>
        <v>0</v>
      </c>
      <c r="I13" s="46">
        <f>'4 подр'!E13</f>
        <v>0</v>
      </c>
      <c r="J13" s="46">
        <f>'5 подр'!E13</f>
        <v>0</v>
      </c>
      <c r="K13" s="46">
        <f>'6 подр'!E13</f>
        <v>0</v>
      </c>
      <c r="L13" s="46">
        <f>'7 подр'!E13</f>
        <v>0</v>
      </c>
      <c r="M13" s="46">
        <f>'8 подр'!E13</f>
        <v>0</v>
      </c>
      <c r="N13" s="46">
        <f>'9 подр'!E13</f>
        <v>0</v>
      </c>
      <c r="O13" s="46">
        <f>'10 подр'!E13</f>
        <v>0</v>
      </c>
      <c r="P13" s="46">
        <f>'11 подр'!E13</f>
        <v>0</v>
      </c>
      <c r="Q13" s="46">
        <f>'12 подр'!E13</f>
        <v>0</v>
      </c>
      <c r="R13" s="46">
        <f>'13 подр'!E13</f>
        <v>0</v>
      </c>
      <c r="S13" s="46">
        <f>'14 подр'!E13</f>
        <v>0</v>
      </c>
      <c r="T13" s="46">
        <f>'15 подр'!E13</f>
        <v>0</v>
      </c>
      <c r="U13" s="46">
        <f>'16 подр'!E13</f>
        <v>0</v>
      </c>
      <c r="V13" s="46">
        <f>'17 подр'!E13</f>
        <v>0</v>
      </c>
      <c r="W13" s="46">
        <f>'18 подр'!E13</f>
        <v>0</v>
      </c>
      <c r="X13" s="46">
        <f>'19 подр'!E13</f>
        <v>0</v>
      </c>
      <c r="Y13" s="46">
        <f>'20 подр'!E13</f>
        <v>0</v>
      </c>
      <c r="Z13" s="46">
        <f>'21 подр'!E13</f>
        <v>0</v>
      </c>
    </row>
    <row r="14" spans="1:26" s="37" customFormat="1" ht="15" customHeight="1">
      <c r="A14" s="35">
        <v>5</v>
      </c>
      <c r="B14" s="85" t="s">
        <v>65</v>
      </c>
      <c r="C14" s="85"/>
      <c r="D14" s="38" t="s">
        <v>62</v>
      </c>
      <c r="E14" s="59">
        <f t="shared" si="0"/>
        <v>0</v>
      </c>
      <c r="F14" s="46">
        <f>'1 подр'!E14</f>
        <v>0</v>
      </c>
      <c r="G14" s="46">
        <f>'2 подр'!E14</f>
        <v>0</v>
      </c>
      <c r="H14" s="46">
        <f>'3 подр'!E14</f>
        <v>0</v>
      </c>
      <c r="I14" s="46">
        <f>'4 подр'!E14</f>
        <v>0</v>
      </c>
      <c r="J14" s="46">
        <f>'5 подр'!E14</f>
        <v>0</v>
      </c>
      <c r="K14" s="46">
        <f>'6 подр'!E14</f>
        <v>0</v>
      </c>
      <c r="L14" s="46">
        <f>'7 подр'!E14</f>
        <v>0</v>
      </c>
      <c r="M14" s="46">
        <f>'8 подр'!E14</f>
        <v>0</v>
      </c>
      <c r="N14" s="46">
        <f>'9 подр'!E14</f>
        <v>0</v>
      </c>
      <c r="O14" s="46">
        <f>'10 подр'!E14</f>
        <v>0</v>
      </c>
      <c r="P14" s="46">
        <f>'11 подр'!E14</f>
        <v>0</v>
      </c>
      <c r="Q14" s="46">
        <f>'12 подр'!E14</f>
        <v>0</v>
      </c>
      <c r="R14" s="46">
        <f>'13 подр'!E14</f>
        <v>0</v>
      </c>
      <c r="S14" s="46">
        <f>'14 подр'!E14</f>
        <v>0</v>
      </c>
      <c r="T14" s="46">
        <f>'15 подр'!E14</f>
        <v>0</v>
      </c>
      <c r="U14" s="46">
        <f>'16 подр'!E14</f>
        <v>0</v>
      </c>
      <c r="V14" s="46">
        <f>'17 подр'!E14</f>
        <v>0</v>
      </c>
      <c r="W14" s="46">
        <f>'18 подр'!E14</f>
        <v>0</v>
      </c>
      <c r="X14" s="46">
        <f>'19 подр'!E14</f>
        <v>0</v>
      </c>
      <c r="Y14" s="46">
        <f>'20 подр'!E14</f>
        <v>0</v>
      </c>
      <c r="Z14" s="46">
        <f>'21 подр'!E14</f>
        <v>0</v>
      </c>
    </row>
    <row r="15" spans="1:26" s="37" customFormat="1" ht="15" customHeight="1">
      <c r="A15" s="35">
        <v>6</v>
      </c>
      <c r="B15" s="85" t="s">
        <v>63</v>
      </c>
      <c r="C15" s="85"/>
      <c r="D15" s="38" t="s">
        <v>61</v>
      </c>
      <c r="E15" s="59">
        <f t="shared" si="0"/>
        <v>0</v>
      </c>
      <c r="F15" s="46">
        <f>'1 подр'!E15</f>
        <v>0</v>
      </c>
      <c r="G15" s="46">
        <f>'2 подр'!E15</f>
        <v>0</v>
      </c>
      <c r="H15" s="46">
        <f>'3 подр'!E15</f>
        <v>0</v>
      </c>
      <c r="I15" s="46">
        <f>'4 подр'!E15</f>
        <v>0</v>
      </c>
      <c r="J15" s="46">
        <f>'5 подр'!E15</f>
        <v>0</v>
      </c>
      <c r="K15" s="46">
        <f>'6 подр'!E15</f>
        <v>0</v>
      </c>
      <c r="L15" s="46">
        <f>'7 подр'!E15</f>
        <v>0</v>
      </c>
      <c r="M15" s="46">
        <f>'8 подр'!E15</f>
        <v>0</v>
      </c>
      <c r="N15" s="46">
        <f>'9 подр'!E15</f>
        <v>0</v>
      </c>
      <c r="O15" s="46">
        <f>'10 подр'!E15</f>
        <v>0</v>
      </c>
      <c r="P15" s="46">
        <f>'11 подр'!E15</f>
        <v>0</v>
      </c>
      <c r="Q15" s="46">
        <f>'12 подр'!E15</f>
        <v>0</v>
      </c>
      <c r="R15" s="46">
        <f>'13 подр'!E15</f>
        <v>0</v>
      </c>
      <c r="S15" s="46">
        <f>'14 подр'!E15</f>
        <v>0</v>
      </c>
      <c r="T15" s="46">
        <f>'15 подр'!E15</f>
        <v>0</v>
      </c>
      <c r="U15" s="46">
        <f>'16 подр'!E15</f>
        <v>0</v>
      </c>
      <c r="V15" s="46">
        <f>'17 подр'!E15</f>
        <v>0</v>
      </c>
      <c r="W15" s="46">
        <f>'18 подр'!E15</f>
        <v>0</v>
      </c>
      <c r="X15" s="46">
        <f>'19 подр'!E15</f>
        <v>0</v>
      </c>
      <c r="Y15" s="46">
        <f>'20 подр'!E15</f>
        <v>0</v>
      </c>
      <c r="Z15" s="46">
        <f>'21 подр'!E15</f>
        <v>0</v>
      </c>
    </row>
    <row r="16" spans="1:26" s="37" customFormat="1" ht="15" customHeight="1">
      <c r="A16" s="35">
        <v>7</v>
      </c>
      <c r="B16" s="85" t="s">
        <v>192</v>
      </c>
      <c r="C16" s="85"/>
      <c r="D16" s="38" t="s">
        <v>60</v>
      </c>
      <c r="E16" s="59">
        <f t="shared" si="0"/>
        <v>0</v>
      </c>
      <c r="F16" s="46">
        <f>'1 подр'!E16</f>
        <v>0</v>
      </c>
      <c r="G16" s="46">
        <f>'2 подр'!E16</f>
        <v>0</v>
      </c>
      <c r="H16" s="46">
        <f>'3 подр'!E16</f>
        <v>0</v>
      </c>
      <c r="I16" s="46">
        <f>'4 подр'!E16</f>
        <v>0</v>
      </c>
      <c r="J16" s="46">
        <f>'5 подр'!E16</f>
        <v>0</v>
      </c>
      <c r="K16" s="46">
        <f>'6 подр'!E16</f>
        <v>0</v>
      </c>
      <c r="L16" s="46">
        <f>'7 подр'!E16</f>
        <v>0</v>
      </c>
      <c r="M16" s="46">
        <f>'8 подр'!E16</f>
        <v>0</v>
      </c>
      <c r="N16" s="46">
        <f>'9 подр'!E16</f>
        <v>0</v>
      </c>
      <c r="O16" s="46">
        <f>'10 подр'!E16</f>
        <v>0</v>
      </c>
      <c r="P16" s="46">
        <f>'11 подр'!E16</f>
        <v>0</v>
      </c>
      <c r="Q16" s="46">
        <f>'12 подр'!E16</f>
        <v>0</v>
      </c>
      <c r="R16" s="46">
        <f>'13 подр'!E16</f>
        <v>0</v>
      </c>
      <c r="S16" s="46">
        <f>'14 подр'!E16</f>
        <v>0</v>
      </c>
      <c r="T16" s="46">
        <f>'15 подр'!E16</f>
        <v>0</v>
      </c>
      <c r="U16" s="46">
        <f>'16 подр'!E16</f>
        <v>0</v>
      </c>
      <c r="V16" s="46">
        <f>'17 подр'!E16</f>
        <v>0</v>
      </c>
      <c r="W16" s="46">
        <f>'18 подр'!E16</f>
        <v>0</v>
      </c>
      <c r="X16" s="46">
        <f>'19 подр'!E16</f>
        <v>0</v>
      </c>
      <c r="Y16" s="46">
        <f>'20 подр'!E16</f>
        <v>0</v>
      </c>
      <c r="Z16" s="46">
        <f>'21 подр'!E16</f>
        <v>0</v>
      </c>
    </row>
    <row r="17" spans="1:26" s="37" customFormat="1" ht="15" customHeight="1">
      <c r="A17" s="35">
        <v>8</v>
      </c>
      <c r="B17" s="85" t="s">
        <v>193</v>
      </c>
      <c r="C17" s="85"/>
      <c r="D17" s="38" t="s">
        <v>58</v>
      </c>
      <c r="E17" s="59">
        <f t="shared" si="0"/>
        <v>0</v>
      </c>
      <c r="F17" s="46">
        <f>'1 подр'!E17</f>
        <v>0</v>
      </c>
      <c r="G17" s="46">
        <f>'2 подр'!E17</f>
        <v>0</v>
      </c>
      <c r="H17" s="46">
        <f>'3 подр'!E17</f>
        <v>0</v>
      </c>
      <c r="I17" s="46">
        <f>'4 подр'!E17</f>
        <v>0</v>
      </c>
      <c r="J17" s="46">
        <f>'5 подр'!E17</f>
        <v>0</v>
      </c>
      <c r="K17" s="46">
        <f>'6 подр'!E17</f>
        <v>0</v>
      </c>
      <c r="L17" s="46">
        <f>'7 подр'!E17</f>
        <v>0</v>
      </c>
      <c r="M17" s="46">
        <f>'8 подр'!E17</f>
        <v>0</v>
      </c>
      <c r="N17" s="46">
        <f>'9 подр'!E17</f>
        <v>0</v>
      </c>
      <c r="O17" s="46">
        <f>'10 подр'!E17</f>
        <v>0</v>
      </c>
      <c r="P17" s="46">
        <f>'11 подр'!E17</f>
        <v>0</v>
      </c>
      <c r="Q17" s="46">
        <f>'12 подр'!E17</f>
        <v>0</v>
      </c>
      <c r="R17" s="46">
        <f>'13 подр'!E17</f>
        <v>0</v>
      </c>
      <c r="S17" s="46">
        <f>'14 подр'!E17</f>
        <v>0</v>
      </c>
      <c r="T17" s="46">
        <f>'15 подр'!E17</f>
        <v>0</v>
      </c>
      <c r="U17" s="46">
        <f>'16 подр'!E17</f>
        <v>0</v>
      </c>
      <c r="V17" s="46">
        <f>'17 подр'!E17</f>
        <v>0</v>
      </c>
      <c r="W17" s="46">
        <f>'18 подр'!E17</f>
        <v>0</v>
      </c>
      <c r="X17" s="46">
        <f>'19 подр'!E17</f>
        <v>0</v>
      </c>
      <c r="Y17" s="46">
        <f>'20 подр'!E17</f>
        <v>0</v>
      </c>
      <c r="Z17" s="46">
        <f>'21 подр'!E17</f>
        <v>0</v>
      </c>
    </row>
    <row r="18" spans="1:26" s="37" customFormat="1" ht="15" customHeight="1">
      <c r="A18" s="35">
        <v>9</v>
      </c>
      <c r="B18" s="85" t="s">
        <v>174</v>
      </c>
      <c r="C18" s="85"/>
      <c r="D18" s="38" t="s">
        <v>56</v>
      </c>
      <c r="E18" s="59">
        <f t="shared" si="0"/>
        <v>0</v>
      </c>
      <c r="F18" s="46">
        <f>'1 подр'!E18</f>
        <v>0</v>
      </c>
      <c r="G18" s="46">
        <f>'2 подр'!E18</f>
        <v>0</v>
      </c>
      <c r="H18" s="46">
        <f>'3 подр'!E18</f>
        <v>0</v>
      </c>
      <c r="I18" s="46">
        <f>'4 подр'!E18</f>
        <v>0</v>
      </c>
      <c r="J18" s="46">
        <f>'5 подр'!E18</f>
        <v>0</v>
      </c>
      <c r="K18" s="46">
        <f>'6 подр'!E18</f>
        <v>0</v>
      </c>
      <c r="L18" s="46">
        <f>'7 подр'!E18</f>
        <v>0</v>
      </c>
      <c r="M18" s="46">
        <f>'8 подр'!E18</f>
        <v>0</v>
      </c>
      <c r="N18" s="46">
        <f>'9 подр'!E18</f>
        <v>0</v>
      </c>
      <c r="O18" s="46">
        <f>'10 подр'!E18</f>
        <v>0</v>
      </c>
      <c r="P18" s="46">
        <f>'11 подр'!E18</f>
        <v>0</v>
      </c>
      <c r="Q18" s="46">
        <f>'12 подр'!E18</f>
        <v>0</v>
      </c>
      <c r="R18" s="46">
        <f>'13 подр'!E18</f>
        <v>0</v>
      </c>
      <c r="S18" s="46">
        <f>'14 подр'!E18</f>
        <v>0</v>
      </c>
      <c r="T18" s="46">
        <f>'15 подр'!E18</f>
        <v>0</v>
      </c>
      <c r="U18" s="46">
        <f>'16 подр'!E18</f>
        <v>0</v>
      </c>
      <c r="V18" s="46">
        <f>'17 подр'!E18</f>
        <v>0</v>
      </c>
      <c r="W18" s="46">
        <f>'18 подр'!E18</f>
        <v>0</v>
      </c>
      <c r="X18" s="46">
        <f>'19 подр'!E18</f>
        <v>0</v>
      </c>
      <c r="Y18" s="46">
        <f>'20 подр'!E18</f>
        <v>0</v>
      </c>
      <c r="Z18" s="46">
        <f>'21 подр'!E18</f>
        <v>0</v>
      </c>
    </row>
    <row r="19" spans="1:26" s="37" customFormat="1" ht="15" customHeight="1">
      <c r="A19" s="35">
        <v>10</v>
      </c>
      <c r="B19" s="85" t="s">
        <v>59</v>
      </c>
      <c r="C19" s="85"/>
      <c r="D19" s="38" t="s">
        <v>55</v>
      </c>
      <c r="E19" s="59">
        <f t="shared" si="0"/>
        <v>0</v>
      </c>
      <c r="F19" s="46">
        <f>'1 подр'!E19</f>
        <v>0</v>
      </c>
      <c r="G19" s="46">
        <f>'2 подр'!E19</f>
        <v>0</v>
      </c>
      <c r="H19" s="46">
        <f>'3 подр'!E19</f>
        <v>0</v>
      </c>
      <c r="I19" s="46">
        <f>'4 подр'!E19</f>
        <v>0</v>
      </c>
      <c r="J19" s="46">
        <f>'5 подр'!E19</f>
        <v>0</v>
      </c>
      <c r="K19" s="46">
        <f>'6 подр'!E19</f>
        <v>0</v>
      </c>
      <c r="L19" s="46">
        <f>'7 подр'!E19</f>
        <v>0</v>
      </c>
      <c r="M19" s="46">
        <f>'8 подр'!E19</f>
        <v>0</v>
      </c>
      <c r="N19" s="46">
        <f>'9 подр'!E19</f>
        <v>0</v>
      </c>
      <c r="O19" s="46">
        <f>'10 подр'!E19</f>
        <v>0</v>
      </c>
      <c r="P19" s="46">
        <f>'11 подр'!E19</f>
        <v>0</v>
      </c>
      <c r="Q19" s="46">
        <f>'12 подр'!E19</f>
        <v>0</v>
      </c>
      <c r="R19" s="46">
        <f>'13 подр'!E19</f>
        <v>0</v>
      </c>
      <c r="S19" s="46">
        <f>'14 подр'!E19</f>
        <v>0</v>
      </c>
      <c r="T19" s="46">
        <f>'15 подр'!E19</f>
        <v>0</v>
      </c>
      <c r="U19" s="46">
        <f>'16 подр'!E19</f>
        <v>0</v>
      </c>
      <c r="V19" s="46">
        <f>'17 подр'!E19</f>
        <v>0</v>
      </c>
      <c r="W19" s="46">
        <f>'18 подр'!E19</f>
        <v>0</v>
      </c>
      <c r="X19" s="46">
        <f>'19 подр'!E19</f>
        <v>0</v>
      </c>
      <c r="Y19" s="46">
        <f>'20 подр'!E19</f>
        <v>0</v>
      </c>
      <c r="Z19" s="46">
        <f>'21 подр'!E19</f>
        <v>0</v>
      </c>
    </row>
    <row r="20" spans="1:26" s="37" customFormat="1" ht="15" customHeight="1">
      <c r="A20" s="35">
        <v>11</v>
      </c>
      <c r="B20" s="85" t="s">
        <v>57</v>
      </c>
      <c r="C20" s="85"/>
      <c r="D20" s="38" t="s">
        <v>53</v>
      </c>
      <c r="E20" s="59">
        <f t="shared" si="0"/>
        <v>0</v>
      </c>
      <c r="F20" s="46">
        <f>'1 подр'!E20</f>
        <v>0</v>
      </c>
      <c r="G20" s="46">
        <f>'2 подр'!E20</f>
        <v>0</v>
      </c>
      <c r="H20" s="46">
        <f>'3 подр'!E20</f>
        <v>0</v>
      </c>
      <c r="I20" s="46">
        <f>'4 подр'!E20</f>
        <v>0</v>
      </c>
      <c r="J20" s="46">
        <f>'5 подр'!E20</f>
        <v>0</v>
      </c>
      <c r="K20" s="46">
        <f>'6 подр'!E20</f>
        <v>0</v>
      </c>
      <c r="L20" s="46">
        <f>'7 подр'!E20</f>
        <v>0</v>
      </c>
      <c r="M20" s="46">
        <f>'8 подр'!E20</f>
        <v>0</v>
      </c>
      <c r="N20" s="46">
        <f>'9 подр'!E20</f>
        <v>0</v>
      </c>
      <c r="O20" s="46">
        <f>'10 подр'!E20</f>
        <v>0</v>
      </c>
      <c r="P20" s="46">
        <f>'11 подр'!E20</f>
        <v>0</v>
      </c>
      <c r="Q20" s="46">
        <f>'12 подр'!E20</f>
        <v>0</v>
      </c>
      <c r="R20" s="46">
        <f>'13 подр'!E20</f>
        <v>0</v>
      </c>
      <c r="S20" s="46">
        <f>'14 подр'!E20</f>
        <v>0</v>
      </c>
      <c r="T20" s="46">
        <f>'15 подр'!E20</f>
        <v>0</v>
      </c>
      <c r="U20" s="46">
        <f>'16 подр'!E20</f>
        <v>0</v>
      </c>
      <c r="V20" s="46">
        <f>'17 подр'!E20</f>
        <v>0</v>
      </c>
      <c r="W20" s="46">
        <f>'18 подр'!E20</f>
        <v>0</v>
      </c>
      <c r="X20" s="46">
        <f>'19 подр'!E20</f>
        <v>0</v>
      </c>
      <c r="Y20" s="46">
        <f>'20 подр'!E20</f>
        <v>0</v>
      </c>
      <c r="Z20" s="46">
        <f>'21 подр'!E20</f>
        <v>0</v>
      </c>
    </row>
    <row r="21" spans="1:26" s="37" customFormat="1" ht="15" customHeight="1">
      <c r="A21" s="35">
        <v>12</v>
      </c>
      <c r="B21" s="85" t="s">
        <v>199</v>
      </c>
      <c r="C21" s="85"/>
      <c r="D21" s="38" t="s">
        <v>51</v>
      </c>
      <c r="E21" s="59">
        <f t="shared" si="0"/>
        <v>0</v>
      </c>
      <c r="F21" s="46">
        <f>'1 подр'!E21</f>
        <v>0</v>
      </c>
      <c r="G21" s="46">
        <f>'2 подр'!E21</f>
        <v>0</v>
      </c>
      <c r="H21" s="46">
        <f>'3 подр'!E21</f>
        <v>0</v>
      </c>
      <c r="I21" s="46">
        <f>'4 подр'!E21</f>
        <v>0</v>
      </c>
      <c r="J21" s="46">
        <f>'5 подр'!E21</f>
        <v>0</v>
      </c>
      <c r="K21" s="46">
        <f>'6 подр'!E21</f>
        <v>0</v>
      </c>
      <c r="L21" s="46">
        <f>'7 подр'!E21</f>
        <v>0</v>
      </c>
      <c r="M21" s="46">
        <f>'8 подр'!E21</f>
        <v>0</v>
      </c>
      <c r="N21" s="46">
        <f>'9 подр'!E21</f>
        <v>0</v>
      </c>
      <c r="O21" s="46">
        <f>'10 подр'!E21</f>
        <v>0</v>
      </c>
      <c r="P21" s="46">
        <f>'11 подр'!E21</f>
        <v>0</v>
      </c>
      <c r="Q21" s="46">
        <f>'12 подр'!E21</f>
        <v>0</v>
      </c>
      <c r="R21" s="46">
        <f>'13 подр'!E21</f>
        <v>0</v>
      </c>
      <c r="S21" s="46">
        <f>'14 подр'!E21</f>
        <v>0</v>
      </c>
      <c r="T21" s="46">
        <f>'15 подр'!E21</f>
        <v>0</v>
      </c>
      <c r="U21" s="46">
        <f>'16 подр'!E21</f>
        <v>0</v>
      </c>
      <c r="V21" s="46">
        <f>'17 подр'!E21</f>
        <v>0</v>
      </c>
      <c r="W21" s="46">
        <f>'18 подр'!E21</f>
        <v>0</v>
      </c>
      <c r="X21" s="46">
        <f>'19 подр'!E21</f>
        <v>0</v>
      </c>
      <c r="Y21" s="46">
        <f>'20 подр'!E21</f>
        <v>0</v>
      </c>
      <c r="Z21" s="46">
        <f>'21 подр'!E21</f>
        <v>0</v>
      </c>
    </row>
    <row r="22" spans="1:26" s="37" customFormat="1" ht="15" customHeight="1">
      <c r="A22" s="35">
        <v>13</v>
      </c>
      <c r="B22" s="85" t="s">
        <v>54</v>
      </c>
      <c r="C22" s="85"/>
      <c r="D22" s="38" t="s">
        <v>49</v>
      </c>
      <c r="E22" s="59">
        <f t="shared" si="0"/>
        <v>0</v>
      </c>
      <c r="F22" s="46">
        <f>'1 подр'!E22</f>
        <v>0</v>
      </c>
      <c r="G22" s="46">
        <f>'2 подр'!E22</f>
        <v>0</v>
      </c>
      <c r="H22" s="46">
        <f>'3 подр'!E22</f>
        <v>0</v>
      </c>
      <c r="I22" s="46">
        <f>'4 подр'!E22</f>
        <v>0</v>
      </c>
      <c r="J22" s="46">
        <f>'5 подр'!E22</f>
        <v>0</v>
      </c>
      <c r="K22" s="46">
        <f>'6 подр'!E22</f>
        <v>0</v>
      </c>
      <c r="L22" s="46">
        <f>'7 подр'!E22</f>
        <v>0</v>
      </c>
      <c r="M22" s="46">
        <f>'8 подр'!E22</f>
        <v>0</v>
      </c>
      <c r="N22" s="46">
        <f>'9 подр'!E22</f>
        <v>0</v>
      </c>
      <c r="O22" s="46">
        <f>'10 подр'!E22</f>
        <v>0</v>
      </c>
      <c r="P22" s="46">
        <f>'11 подр'!E22</f>
        <v>0</v>
      </c>
      <c r="Q22" s="46">
        <f>'12 подр'!E22</f>
        <v>0</v>
      </c>
      <c r="R22" s="46">
        <f>'13 подр'!E22</f>
        <v>0</v>
      </c>
      <c r="S22" s="46">
        <f>'14 подр'!E22</f>
        <v>0</v>
      </c>
      <c r="T22" s="46">
        <f>'15 подр'!E22</f>
        <v>0</v>
      </c>
      <c r="U22" s="46">
        <f>'16 подр'!E22</f>
        <v>0</v>
      </c>
      <c r="V22" s="46">
        <f>'17 подр'!E22</f>
        <v>0</v>
      </c>
      <c r="W22" s="46">
        <f>'18 подр'!E22</f>
        <v>0</v>
      </c>
      <c r="X22" s="46">
        <f>'19 подр'!E22</f>
        <v>0</v>
      </c>
      <c r="Y22" s="46">
        <f>'20 подр'!E22</f>
        <v>0</v>
      </c>
      <c r="Z22" s="46">
        <f>'21 подр'!E22</f>
        <v>0</v>
      </c>
    </row>
    <row r="23" spans="1:26" s="37" customFormat="1" ht="15" customHeight="1">
      <c r="A23" s="35">
        <v>14</v>
      </c>
      <c r="B23" s="85" t="s">
        <v>52</v>
      </c>
      <c r="C23" s="85"/>
      <c r="D23" s="38" t="s">
        <v>48</v>
      </c>
      <c r="E23" s="59">
        <f t="shared" si="0"/>
        <v>0</v>
      </c>
      <c r="F23" s="46">
        <f>'1 подр'!E23</f>
        <v>0</v>
      </c>
      <c r="G23" s="46">
        <f>'2 подр'!E23</f>
        <v>0</v>
      </c>
      <c r="H23" s="46">
        <f>'3 подр'!E23</f>
        <v>0</v>
      </c>
      <c r="I23" s="46">
        <f>'4 подр'!E23</f>
        <v>0</v>
      </c>
      <c r="J23" s="46">
        <f>'5 подр'!E23</f>
        <v>0</v>
      </c>
      <c r="K23" s="46">
        <f>'6 подр'!E23</f>
        <v>0</v>
      </c>
      <c r="L23" s="46">
        <f>'7 подр'!E23</f>
        <v>0</v>
      </c>
      <c r="M23" s="46">
        <f>'8 подр'!E23</f>
        <v>0</v>
      </c>
      <c r="N23" s="46">
        <f>'9 подр'!E23</f>
        <v>0</v>
      </c>
      <c r="O23" s="46">
        <f>'10 подр'!E23</f>
        <v>0</v>
      </c>
      <c r="P23" s="46">
        <f>'11 подр'!E23</f>
        <v>0</v>
      </c>
      <c r="Q23" s="46">
        <f>'12 подр'!E23</f>
        <v>0</v>
      </c>
      <c r="R23" s="46">
        <f>'13 подр'!E23</f>
        <v>0</v>
      </c>
      <c r="S23" s="46">
        <f>'14 подр'!E23</f>
        <v>0</v>
      </c>
      <c r="T23" s="46">
        <f>'15 подр'!E23</f>
        <v>0</v>
      </c>
      <c r="U23" s="46">
        <f>'16 подр'!E23</f>
        <v>0</v>
      </c>
      <c r="V23" s="46">
        <f>'17 подр'!E23</f>
        <v>0</v>
      </c>
      <c r="W23" s="46">
        <f>'18 подр'!E23</f>
        <v>0</v>
      </c>
      <c r="X23" s="46">
        <f>'19 подр'!E23</f>
        <v>0</v>
      </c>
      <c r="Y23" s="46">
        <f>'20 подр'!E23</f>
        <v>0</v>
      </c>
      <c r="Z23" s="46">
        <f>'21 подр'!E23</f>
        <v>0</v>
      </c>
    </row>
    <row r="24" spans="1:26" s="37" customFormat="1" ht="15" customHeight="1">
      <c r="A24" s="35">
        <v>15</v>
      </c>
      <c r="B24" s="85" t="s">
        <v>50</v>
      </c>
      <c r="C24" s="85"/>
      <c r="D24" s="38" t="s">
        <v>46</v>
      </c>
      <c r="E24" s="59">
        <f t="shared" si="0"/>
        <v>0</v>
      </c>
      <c r="F24" s="46">
        <f>'1 подр'!E24</f>
        <v>0</v>
      </c>
      <c r="G24" s="46">
        <f>'2 подр'!E24</f>
        <v>0</v>
      </c>
      <c r="H24" s="46">
        <f>'3 подр'!E24</f>
        <v>0</v>
      </c>
      <c r="I24" s="46">
        <f>'4 подр'!E24</f>
        <v>0</v>
      </c>
      <c r="J24" s="46">
        <f>'5 подр'!E24</f>
        <v>0</v>
      </c>
      <c r="K24" s="46">
        <f>'6 подр'!E24</f>
        <v>0</v>
      </c>
      <c r="L24" s="46">
        <f>'7 подр'!E24</f>
        <v>0</v>
      </c>
      <c r="M24" s="46">
        <f>'8 подр'!E24</f>
        <v>0</v>
      </c>
      <c r="N24" s="46">
        <f>'9 подр'!E24</f>
        <v>0</v>
      </c>
      <c r="O24" s="46">
        <f>'10 подр'!E24</f>
        <v>0</v>
      </c>
      <c r="P24" s="46">
        <f>'11 подр'!E24</f>
        <v>0</v>
      </c>
      <c r="Q24" s="46">
        <f>'12 подр'!E24</f>
        <v>0</v>
      </c>
      <c r="R24" s="46">
        <f>'13 подр'!E24</f>
        <v>0</v>
      </c>
      <c r="S24" s="46">
        <f>'14 подр'!E24</f>
        <v>0</v>
      </c>
      <c r="T24" s="46">
        <f>'15 подр'!E24</f>
        <v>0</v>
      </c>
      <c r="U24" s="46">
        <f>'16 подр'!E24</f>
        <v>0</v>
      </c>
      <c r="V24" s="46">
        <f>'17 подр'!E24</f>
        <v>0</v>
      </c>
      <c r="W24" s="46">
        <f>'18 подр'!E24</f>
        <v>0</v>
      </c>
      <c r="X24" s="46">
        <f>'19 подр'!E24</f>
        <v>0</v>
      </c>
      <c r="Y24" s="46">
        <f>'20 подр'!E24</f>
        <v>0</v>
      </c>
      <c r="Z24" s="46">
        <f>'21 подр'!E24</f>
        <v>0</v>
      </c>
    </row>
    <row r="25" spans="1:26" s="37" customFormat="1" ht="15" customHeight="1">
      <c r="A25" s="35">
        <v>16</v>
      </c>
      <c r="B25" s="99" t="s">
        <v>83</v>
      </c>
      <c r="C25" s="100"/>
      <c r="D25" s="38" t="s">
        <v>44</v>
      </c>
      <c r="E25" s="59">
        <f t="shared" si="0"/>
        <v>0</v>
      </c>
      <c r="F25" s="46">
        <f>'1 подр'!E25</f>
        <v>0</v>
      </c>
      <c r="G25" s="46">
        <f>'2 подр'!E25</f>
        <v>0</v>
      </c>
      <c r="H25" s="46">
        <f>'3 подр'!E25</f>
        <v>0</v>
      </c>
      <c r="I25" s="46">
        <f>'4 подр'!E25</f>
        <v>0</v>
      </c>
      <c r="J25" s="46">
        <f>'5 подр'!E25</f>
        <v>0</v>
      </c>
      <c r="K25" s="46">
        <f>'6 подр'!E25</f>
        <v>0</v>
      </c>
      <c r="L25" s="46">
        <f>'7 подр'!E25</f>
        <v>0</v>
      </c>
      <c r="M25" s="46">
        <f>'8 подр'!E25</f>
        <v>0</v>
      </c>
      <c r="N25" s="46">
        <f>'9 подр'!E25</f>
        <v>0</v>
      </c>
      <c r="O25" s="46">
        <f>'10 подр'!E25</f>
        <v>0</v>
      </c>
      <c r="P25" s="46">
        <f>'11 подр'!E25</f>
        <v>0</v>
      </c>
      <c r="Q25" s="46">
        <f>'12 подр'!E25</f>
        <v>0</v>
      </c>
      <c r="R25" s="46">
        <f>'13 подр'!E25</f>
        <v>0</v>
      </c>
      <c r="S25" s="46">
        <f>'14 подр'!E25</f>
        <v>0</v>
      </c>
      <c r="T25" s="46">
        <f>'15 подр'!E25</f>
        <v>0</v>
      </c>
      <c r="U25" s="46">
        <f>'16 подр'!E25</f>
        <v>0</v>
      </c>
      <c r="V25" s="46">
        <f>'17 подр'!E25</f>
        <v>0</v>
      </c>
      <c r="W25" s="46">
        <f>'18 подр'!E25</f>
        <v>0</v>
      </c>
      <c r="X25" s="46">
        <f>'19 подр'!E25</f>
        <v>0</v>
      </c>
      <c r="Y25" s="46">
        <f>'20 подр'!E25</f>
        <v>0</v>
      </c>
      <c r="Z25" s="46">
        <f>'21 подр'!E25</f>
        <v>0</v>
      </c>
    </row>
    <row r="26" spans="1:26" s="37" customFormat="1" ht="15" customHeight="1">
      <c r="A26" s="35">
        <v>17</v>
      </c>
      <c r="B26" s="85" t="s">
        <v>175</v>
      </c>
      <c r="C26" s="85"/>
      <c r="D26" s="38" t="s">
        <v>43</v>
      </c>
      <c r="E26" s="59">
        <f t="shared" si="0"/>
        <v>0</v>
      </c>
      <c r="F26" s="46">
        <f>'1 подр'!E26</f>
        <v>0</v>
      </c>
      <c r="G26" s="46">
        <f>'2 подр'!E26</f>
        <v>0</v>
      </c>
      <c r="H26" s="46">
        <f>'3 подр'!E26</f>
        <v>0</v>
      </c>
      <c r="I26" s="46">
        <f>'4 подр'!E26</f>
        <v>0</v>
      </c>
      <c r="J26" s="46">
        <f>'5 подр'!E26</f>
        <v>0</v>
      </c>
      <c r="K26" s="46">
        <f>'6 подр'!E26</f>
        <v>0</v>
      </c>
      <c r="L26" s="46">
        <f>'7 подр'!E26</f>
        <v>0</v>
      </c>
      <c r="M26" s="46">
        <f>'8 подр'!E26</f>
        <v>0</v>
      </c>
      <c r="N26" s="46">
        <f>'9 подр'!E26</f>
        <v>0</v>
      </c>
      <c r="O26" s="46">
        <f>'10 подр'!E26</f>
        <v>0</v>
      </c>
      <c r="P26" s="46">
        <f>'11 подр'!E26</f>
        <v>0</v>
      </c>
      <c r="Q26" s="46">
        <f>'12 подр'!E26</f>
        <v>0</v>
      </c>
      <c r="R26" s="46">
        <f>'13 подр'!E26</f>
        <v>0</v>
      </c>
      <c r="S26" s="46">
        <f>'14 подр'!E26</f>
        <v>0</v>
      </c>
      <c r="T26" s="46">
        <f>'15 подр'!E26</f>
        <v>0</v>
      </c>
      <c r="U26" s="46">
        <f>'16 подр'!E26</f>
        <v>0</v>
      </c>
      <c r="V26" s="46">
        <f>'17 подр'!E26</f>
        <v>0</v>
      </c>
      <c r="W26" s="46">
        <f>'18 подр'!E26</f>
        <v>0</v>
      </c>
      <c r="X26" s="46">
        <f>'19 подр'!E26</f>
        <v>0</v>
      </c>
      <c r="Y26" s="46">
        <f>'20 подр'!E26</f>
        <v>0</v>
      </c>
      <c r="Z26" s="46">
        <f>'21 подр'!E26</f>
        <v>0</v>
      </c>
    </row>
    <row r="27" spans="1:26" s="37" customFormat="1" ht="15" customHeight="1">
      <c r="A27" s="35">
        <v>18</v>
      </c>
      <c r="B27" s="85" t="s">
        <v>47</v>
      </c>
      <c r="C27" s="85"/>
      <c r="D27" s="38" t="s">
        <v>42</v>
      </c>
      <c r="E27" s="59">
        <f t="shared" si="0"/>
        <v>0</v>
      </c>
      <c r="F27" s="46">
        <f>'1 подр'!E27</f>
        <v>0</v>
      </c>
      <c r="G27" s="46">
        <f>'2 подр'!E27</f>
        <v>0</v>
      </c>
      <c r="H27" s="46">
        <f>'3 подр'!E27</f>
        <v>0</v>
      </c>
      <c r="I27" s="46">
        <f>'4 подр'!E27</f>
        <v>0</v>
      </c>
      <c r="J27" s="46">
        <f>'5 подр'!E27</f>
        <v>0</v>
      </c>
      <c r="K27" s="46">
        <f>'6 подр'!E27</f>
        <v>0</v>
      </c>
      <c r="L27" s="46">
        <f>'7 подр'!E27</f>
        <v>0</v>
      </c>
      <c r="M27" s="46">
        <f>'8 подр'!E27</f>
        <v>0</v>
      </c>
      <c r="N27" s="46">
        <f>'9 подр'!E27</f>
        <v>0</v>
      </c>
      <c r="O27" s="46">
        <f>'10 подр'!E27</f>
        <v>0</v>
      </c>
      <c r="P27" s="46">
        <f>'11 подр'!E27</f>
        <v>0</v>
      </c>
      <c r="Q27" s="46">
        <f>'12 подр'!E27</f>
        <v>0</v>
      </c>
      <c r="R27" s="46">
        <f>'13 подр'!E27</f>
        <v>0</v>
      </c>
      <c r="S27" s="46">
        <f>'14 подр'!E27</f>
        <v>0</v>
      </c>
      <c r="T27" s="46">
        <f>'15 подр'!E27</f>
        <v>0</v>
      </c>
      <c r="U27" s="46">
        <f>'16 подр'!E27</f>
        <v>0</v>
      </c>
      <c r="V27" s="46">
        <f>'17 подр'!E27</f>
        <v>0</v>
      </c>
      <c r="W27" s="46">
        <f>'18 подр'!E27</f>
        <v>0</v>
      </c>
      <c r="X27" s="46">
        <f>'19 подр'!E27</f>
        <v>0</v>
      </c>
      <c r="Y27" s="46">
        <f>'20 подр'!E27</f>
        <v>0</v>
      </c>
      <c r="Z27" s="46">
        <f>'21 подр'!E27</f>
        <v>0</v>
      </c>
    </row>
    <row r="28" spans="1:26" s="37" customFormat="1" ht="15" customHeight="1">
      <c r="A28" s="35">
        <v>19</v>
      </c>
      <c r="B28" s="85" t="s">
        <v>176</v>
      </c>
      <c r="C28" s="85"/>
      <c r="D28" s="38" t="s">
        <v>40</v>
      </c>
      <c r="E28" s="59">
        <f t="shared" si="0"/>
        <v>0</v>
      </c>
      <c r="F28" s="46">
        <f>'1 подр'!E28</f>
        <v>0</v>
      </c>
      <c r="G28" s="46">
        <f>'2 подр'!E28</f>
        <v>0</v>
      </c>
      <c r="H28" s="46">
        <f>'3 подр'!E28</f>
        <v>0</v>
      </c>
      <c r="I28" s="46">
        <f>'4 подр'!E28</f>
        <v>0</v>
      </c>
      <c r="J28" s="46">
        <f>'5 подр'!E28</f>
        <v>0</v>
      </c>
      <c r="K28" s="46">
        <f>'6 подр'!E28</f>
        <v>0</v>
      </c>
      <c r="L28" s="46">
        <f>'7 подр'!E28</f>
        <v>0</v>
      </c>
      <c r="M28" s="46">
        <f>'8 подр'!E28</f>
        <v>0</v>
      </c>
      <c r="N28" s="46">
        <f>'9 подр'!E28</f>
        <v>0</v>
      </c>
      <c r="O28" s="46">
        <f>'10 подр'!E28</f>
        <v>0</v>
      </c>
      <c r="P28" s="46">
        <f>'11 подр'!E28</f>
        <v>0</v>
      </c>
      <c r="Q28" s="46">
        <f>'12 подр'!E28</f>
        <v>0</v>
      </c>
      <c r="R28" s="46">
        <f>'13 подр'!E28</f>
        <v>0</v>
      </c>
      <c r="S28" s="46">
        <f>'14 подр'!E28</f>
        <v>0</v>
      </c>
      <c r="T28" s="46">
        <f>'15 подр'!E28</f>
        <v>0</v>
      </c>
      <c r="U28" s="46">
        <f>'16 подр'!E28</f>
        <v>0</v>
      </c>
      <c r="V28" s="46">
        <f>'17 подр'!E28</f>
        <v>0</v>
      </c>
      <c r="W28" s="46">
        <f>'18 подр'!E28</f>
        <v>0</v>
      </c>
      <c r="X28" s="46">
        <f>'19 подр'!E28</f>
        <v>0</v>
      </c>
      <c r="Y28" s="46">
        <f>'20 подр'!E28</f>
        <v>0</v>
      </c>
      <c r="Z28" s="46">
        <f>'21 подр'!E28</f>
        <v>0</v>
      </c>
    </row>
    <row r="29" spans="1:26" s="37" customFormat="1" ht="15" customHeight="1">
      <c r="A29" s="35">
        <v>20</v>
      </c>
      <c r="B29" s="85" t="s">
        <v>45</v>
      </c>
      <c r="C29" s="85"/>
      <c r="D29" s="38" t="s">
        <v>39</v>
      </c>
      <c r="E29" s="59">
        <f t="shared" si="0"/>
        <v>0</v>
      </c>
      <c r="F29" s="46">
        <f>'1 подр'!E29</f>
        <v>0</v>
      </c>
      <c r="G29" s="46">
        <f>'2 подр'!E29</f>
        <v>0</v>
      </c>
      <c r="H29" s="46">
        <f>'3 подр'!E29</f>
        <v>0</v>
      </c>
      <c r="I29" s="46">
        <f>'4 подр'!E29</f>
        <v>0</v>
      </c>
      <c r="J29" s="46">
        <f>'5 подр'!E29</f>
        <v>0</v>
      </c>
      <c r="K29" s="46">
        <f>'6 подр'!E29</f>
        <v>0</v>
      </c>
      <c r="L29" s="46">
        <f>'7 подр'!E29</f>
        <v>0</v>
      </c>
      <c r="M29" s="46">
        <f>'8 подр'!E29</f>
        <v>0</v>
      </c>
      <c r="N29" s="46">
        <f>'9 подр'!E29</f>
        <v>0</v>
      </c>
      <c r="O29" s="46">
        <f>'10 подр'!E29</f>
        <v>0</v>
      </c>
      <c r="P29" s="46">
        <f>'11 подр'!E29</f>
        <v>0</v>
      </c>
      <c r="Q29" s="46">
        <f>'12 подр'!E29</f>
        <v>0</v>
      </c>
      <c r="R29" s="46">
        <f>'13 подр'!E29</f>
        <v>0</v>
      </c>
      <c r="S29" s="46">
        <f>'14 подр'!E29</f>
        <v>0</v>
      </c>
      <c r="T29" s="46">
        <f>'15 подр'!E29</f>
        <v>0</v>
      </c>
      <c r="U29" s="46">
        <f>'16 подр'!E29</f>
        <v>0</v>
      </c>
      <c r="V29" s="46">
        <f>'17 подр'!E29</f>
        <v>0</v>
      </c>
      <c r="W29" s="46">
        <f>'18 подр'!E29</f>
        <v>0</v>
      </c>
      <c r="X29" s="46">
        <f>'19 подр'!E29</f>
        <v>0</v>
      </c>
      <c r="Y29" s="46">
        <f>'20 подр'!E29</f>
        <v>0</v>
      </c>
      <c r="Z29" s="46">
        <f>'21 подр'!E29</f>
        <v>0</v>
      </c>
    </row>
    <row r="30" spans="1:26" s="37" customFormat="1" ht="15" customHeight="1">
      <c r="A30" s="35">
        <v>21</v>
      </c>
      <c r="B30" s="85" t="s">
        <v>194</v>
      </c>
      <c r="C30" s="85"/>
      <c r="D30" s="38" t="s">
        <v>37</v>
      </c>
      <c r="E30" s="59">
        <f t="shared" si="0"/>
        <v>0</v>
      </c>
      <c r="F30" s="46">
        <f>'1 подр'!E30</f>
        <v>0</v>
      </c>
      <c r="G30" s="46">
        <f>'2 подр'!E30</f>
        <v>0</v>
      </c>
      <c r="H30" s="46">
        <f>'3 подр'!E30</f>
        <v>0</v>
      </c>
      <c r="I30" s="46">
        <f>'4 подр'!E30</f>
        <v>0</v>
      </c>
      <c r="J30" s="46">
        <f>'5 подр'!E30</f>
        <v>0</v>
      </c>
      <c r="K30" s="46">
        <f>'6 подр'!E30</f>
        <v>0</v>
      </c>
      <c r="L30" s="46">
        <f>'7 подр'!E30</f>
        <v>0</v>
      </c>
      <c r="M30" s="46">
        <f>'8 подр'!E30</f>
        <v>0</v>
      </c>
      <c r="N30" s="46">
        <f>'9 подр'!E30</f>
        <v>0</v>
      </c>
      <c r="O30" s="46">
        <f>'10 подр'!E30</f>
        <v>0</v>
      </c>
      <c r="P30" s="46">
        <f>'11 подр'!E30</f>
        <v>0</v>
      </c>
      <c r="Q30" s="46">
        <f>'12 подр'!E30</f>
        <v>0</v>
      </c>
      <c r="R30" s="46">
        <f>'13 подр'!E30</f>
        <v>0</v>
      </c>
      <c r="S30" s="46">
        <f>'14 подр'!E30</f>
        <v>0</v>
      </c>
      <c r="T30" s="46">
        <f>'15 подр'!E30</f>
        <v>0</v>
      </c>
      <c r="U30" s="46">
        <f>'16 подр'!E30</f>
        <v>0</v>
      </c>
      <c r="V30" s="46">
        <f>'17 подр'!E30</f>
        <v>0</v>
      </c>
      <c r="W30" s="46">
        <f>'18 подр'!E30</f>
        <v>0</v>
      </c>
      <c r="X30" s="46">
        <f>'19 подр'!E30</f>
        <v>0</v>
      </c>
      <c r="Y30" s="46">
        <f>'20 подр'!E30</f>
        <v>0</v>
      </c>
      <c r="Z30" s="46">
        <f>'21 подр'!E30</f>
        <v>0</v>
      </c>
    </row>
    <row r="31" spans="1:26" s="37" customFormat="1" ht="15" customHeight="1">
      <c r="A31" s="35">
        <v>22</v>
      </c>
      <c r="B31" s="85" t="s">
        <v>177</v>
      </c>
      <c r="C31" s="85"/>
      <c r="D31" s="38" t="s">
        <v>35</v>
      </c>
      <c r="E31" s="59">
        <f t="shared" si="0"/>
        <v>0</v>
      </c>
      <c r="F31" s="46">
        <f>'1 подр'!E31</f>
        <v>0</v>
      </c>
      <c r="G31" s="46">
        <f>'2 подр'!E31</f>
        <v>0</v>
      </c>
      <c r="H31" s="46">
        <f>'3 подр'!E31</f>
        <v>0</v>
      </c>
      <c r="I31" s="46">
        <f>'4 подр'!E31</f>
        <v>0</v>
      </c>
      <c r="J31" s="46">
        <f>'5 подр'!E31</f>
        <v>0</v>
      </c>
      <c r="K31" s="46">
        <f>'6 подр'!E31</f>
        <v>0</v>
      </c>
      <c r="L31" s="46">
        <f>'7 подр'!E31</f>
        <v>0</v>
      </c>
      <c r="M31" s="46">
        <f>'8 подр'!E31</f>
        <v>0</v>
      </c>
      <c r="N31" s="46">
        <f>'9 подр'!E31</f>
        <v>0</v>
      </c>
      <c r="O31" s="46">
        <f>'10 подр'!E31</f>
        <v>0</v>
      </c>
      <c r="P31" s="46">
        <f>'11 подр'!E31</f>
        <v>0</v>
      </c>
      <c r="Q31" s="46">
        <f>'12 подр'!E31</f>
        <v>0</v>
      </c>
      <c r="R31" s="46">
        <f>'13 подр'!E31</f>
        <v>0</v>
      </c>
      <c r="S31" s="46">
        <f>'14 подр'!E31</f>
        <v>0</v>
      </c>
      <c r="T31" s="46">
        <f>'15 подр'!E31</f>
        <v>0</v>
      </c>
      <c r="U31" s="46">
        <f>'16 подр'!E31</f>
        <v>0</v>
      </c>
      <c r="V31" s="46">
        <f>'17 подр'!E31</f>
        <v>0</v>
      </c>
      <c r="W31" s="46">
        <f>'18 подр'!E31</f>
        <v>0</v>
      </c>
      <c r="X31" s="46">
        <f>'19 подр'!E31</f>
        <v>0</v>
      </c>
      <c r="Y31" s="46">
        <f>'20 подр'!E31</f>
        <v>0</v>
      </c>
      <c r="Z31" s="46">
        <f>'21 подр'!E31</f>
        <v>0</v>
      </c>
    </row>
    <row r="32" spans="1:26" s="37" customFormat="1" ht="15" customHeight="1">
      <c r="A32" s="35">
        <v>23</v>
      </c>
      <c r="B32" s="85" t="s">
        <v>85</v>
      </c>
      <c r="C32" s="85"/>
      <c r="D32" s="38" t="s">
        <v>33</v>
      </c>
      <c r="E32" s="59">
        <f t="shared" si="0"/>
        <v>0</v>
      </c>
      <c r="F32" s="46">
        <f>'1 подр'!E32</f>
        <v>0</v>
      </c>
      <c r="G32" s="46">
        <f>'2 подр'!E32</f>
        <v>0</v>
      </c>
      <c r="H32" s="46">
        <f>'3 подр'!E32</f>
        <v>0</v>
      </c>
      <c r="I32" s="46">
        <f>'4 подр'!E32</f>
        <v>0</v>
      </c>
      <c r="J32" s="46">
        <f>'5 подр'!E32</f>
        <v>0</v>
      </c>
      <c r="K32" s="46">
        <f>'6 подр'!E32</f>
        <v>0</v>
      </c>
      <c r="L32" s="46">
        <f>'7 подр'!E32</f>
        <v>0</v>
      </c>
      <c r="M32" s="46">
        <f>'8 подр'!E32</f>
        <v>0</v>
      </c>
      <c r="N32" s="46">
        <f>'9 подр'!E32</f>
        <v>0</v>
      </c>
      <c r="O32" s="46">
        <f>'10 подр'!E32</f>
        <v>0</v>
      </c>
      <c r="P32" s="46">
        <f>'11 подр'!E32</f>
        <v>0</v>
      </c>
      <c r="Q32" s="46">
        <f>'12 подр'!E32</f>
        <v>0</v>
      </c>
      <c r="R32" s="46">
        <f>'13 подр'!E32</f>
        <v>0</v>
      </c>
      <c r="S32" s="46">
        <f>'14 подр'!E32</f>
        <v>0</v>
      </c>
      <c r="T32" s="46">
        <f>'15 подр'!E32</f>
        <v>0</v>
      </c>
      <c r="U32" s="46">
        <f>'16 подр'!E32</f>
        <v>0</v>
      </c>
      <c r="V32" s="46">
        <f>'17 подр'!E32</f>
        <v>0</v>
      </c>
      <c r="W32" s="46">
        <f>'18 подр'!E32</f>
        <v>0</v>
      </c>
      <c r="X32" s="46">
        <f>'19 подр'!E32</f>
        <v>0</v>
      </c>
      <c r="Y32" s="46">
        <f>'20 подр'!E32</f>
        <v>0</v>
      </c>
      <c r="Z32" s="46">
        <f>'21 подр'!E32</f>
        <v>0</v>
      </c>
    </row>
    <row r="33" spans="1:26" s="37" customFormat="1" ht="15" customHeight="1">
      <c r="A33" s="35">
        <v>24</v>
      </c>
      <c r="B33" s="85" t="s">
        <v>86</v>
      </c>
      <c r="C33" s="85"/>
      <c r="D33" s="38" t="s">
        <v>31</v>
      </c>
      <c r="E33" s="59">
        <f t="shared" si="0"/>
        <v>0</v>
      </c>
      <c r="F33" s="46">
        <f>'1 подр'!E33</f>
        <v>0</v>
      </c>
      <c r="G33" s="46">
        <f>'2 подр'!E33</f>
        <v>0</v>
      </c>
      <c r="H33" s="46">
        <f>'3 подр'!E33</f>
        <v>0</v>
      </c>
      <c r="I33" s="46">
        <f>'4 подр'!E33</f>
        <v>0</v>
      </c>
      <c r="J33" s="46">
        <f>'5 подр'!E33</f>
        <v>0</v>
      </c>
      <c r="K33" s="46">
        <f>'6 подр'!E33</f>
        <v>0</v>
      </c>
      <c r="L33" s="46">
        <f>'7 подр'!E33</f>
        <v>0</v>
      </c>
      <c r="M33" s="46">
        <f>'8 подр'!E33</f>
        <v>0</v>
      </c>
      <c r="N33" s="46">
        <f>'9 подр'!E33</f>
        <v>0</v>
      </c>
      <c r="O33" s="46">
        <f>'10 подр'!E33</f>
        <v>0</v>
      </c>
      <c r="P33" s="46">
        <f>'11 подр'!E33</f>
        <v>0</v>
      </c>
      <c r="Q33" s="46">
        <f>'12 подр'!E33</f>
        <v>0</v>
      </c>
      <c r="R33" s="46">
        <f>'13 подр'!E33</f>
        <v>0</v>
      </c>
      <c r="S33" s="46">
        <f>'14 подр'!E33</f>
        <v>0</v>
      </c>
      <c r="T33" s="46">
        <f>'15 подр'!E33</f>
        <v>0</v>
      </c>
      <c r="U33" s="46">
        <f>'16 подр'!E33</f>
        <v>0</v>
      </c>
      <c r="V33" s="46">
        <f>'17 подр'!E33</f>
        <v>0</v>
      </c>
      <c r="W33" s="46">
        <f>'18 подр'!E33</f>
        <v>0</v>
      </c>
      <c r="X33" s="46">
        <f>'19 подр'!E33</f>
        <v>0</v>
      </c>
      <c r="Y33" s="46">
        <f>'20 подр'!E33</f>
        <v>0</v>
      </c>
      <c r="Z33" s="46">
        <f>'21 подр'!E33</f>
        <v>0</v>
      </c>
    </row>
    <row r="34" spans="1:26" s="37" customFormat="1" ht="15" customHeight="1">
      <c r="A34" s="35">
        <v>25</v>
      </c>
      <c r="B34" s="85" t="s">
        <v>41</v>
      </c>
      <c r="C34" s="85"/>
      <c r="D34" s="38" t="s">
        <v>30</v>
      </c>
      <c r="E34" s="59">
        <f t="shared" si="0"/>
        <v>0</v>
      </c>
      <c r="F34" s="46">
        <f>'1 подр'!E34</f>
        <v>0</v>
      </c>
      <c r="G34" s="46">
        <f>'2 подр'!E34</f>
        <v>0</v>
      </c>
      <c r="H34" s="46">
        <f>'3 подр'!E34</f>
        <v>0</v>
      </c>
      <c r="I34" s="46">
        <f>'4 подр'!E34</f>
        <v>0</v>
      </c>
      <c r="J34" s="46">
        <f>'5 подр'!E34</f>
        <v>0</v>
      </c>
      <c r="K34" s="46">
        <f>'6 подр'!E34</f>
        <v>0</v>
      </c>
      <c r="L34" s="46">
        <f>'7 подр'!E34</f>
        <v>0</v>
      </c>
      <c r="M34" s="46">
        <f>'8 подр'!E34</f>
        <v>0</v>
      </c>
      <c r="N34" s="46">
        <f>'9 подр'!E34</f>
        <v>0</v>
      </c>
      <c r="O34" s="46">
        <f>'10 подр'!E34</f>
        <v>0</v>
      </c>
      <c r="P34" s="46">
        <f>'11 подр'!E34</f>
        <v>0</v>
      </c>
      <c r="Q34" s="46">
        <f>'12 подр'!E34</f>
        <v>0</v>
      </c>
      <c r="R34" s="46">
        <f>'13 подр'!E34</f>
        <v>0</v>
      </c>
      <c r="S34" s="46">
        <f>'14 подр'!E34</f>
        <v>0</v>
      </c>
      <c r="T34" s="46">
        <f>'15 подр'!E34</f>
        <v>0</v>
      </c>
      <c r="U34" s="46">
        <f>'16 подр'!E34</f>
        <v>0</v>
      </c>
      <c r="V34" s="46">
        <f>'17 подр'!E34</f>
        <v>0</v>
      </c>
      <c r="W34" s="46">
        <f>'18 подр'!E34</f>
        <v>0</v>
      </c>
      <c r="X34" s="46">
        <f>'19 подр'!E34</f>
        <v>0</v>
      </c>
      <c r="Y34" s="46">
        <f>'20 подр'!E34</f>
        <v>0</v>
      </c>
      <c r="Z34" s="46">
        <f>'21 подр'!E34</f>
        <v>0</v>
      </c>
    </row>
    <row r="35" spans="1:26" s="37" customFormat="1" ht="15" customHeight="1">
      <c r="A35" s="35">
        <v>26</v>
      </c>
      <c r="B35" s="85" t="s">
        <v>178</v>
      </c>
      <c r="C35" s="85"/>
      <c r="D35" s="38" t="s">
        <v>29</v>
      </c>
      <c r="E35" s="59">
        <f t="shared" si="0"/>
        <v>0</v>
      </c>
      <c r="F35" s="46">
        <f>'1 подр'!E35</f>
        <v>0</v>
      </c>
      <c r="G35" s="46">
        <f>'2 подр'!E35</f>
        <v>0</v>
      </c>
      <c r="H35" s="46">
        <f>'3 подр'!E35</f>
        <v>0</v>
      </c>
      <c r="I35" s="46">
        <f>'4 подр'!E35</f>
        <v>0</v>
      </c>
      <c r="J35" s="46">
        <f>'5 подр'!E35</f>
        <v>0</v>
      </c>
      <c r="K35" s="46">
        <f>'6 подр'!E35</f>
        <v>0</v>
      </c>
      <c r="L35" s="46">
        <f>'7 подр'!E35</f>
        <v>0</v>
      </c>
      <c r="M35" s="46">
        <f>'8 подр'!E35</f>
        <v>0</v>
      </c>
      <c r="N35" s="46">
        <f>'9 подр'!E35</f>
        <v>0</v>
      </c>
      <c r="O35" s="46">
        <f>'10 подр'!E35</f>
        <v>0</v>
      </c>
      <c r="P35" s="46">
        <f>'11 подр'!E35</f>
        <v>0</v>
      </c>
      <c r="Q35" s="46">
        <f>'12 подр'!E35</f>
        <v>0</v>
      </c>
      <c r="R35" s="46">
        <f>'13 подр'!E35</f>
        <v>0</v>
      </c>
      <c r="S35" s="46">
        <f>'14 подр'!E35</f>
        <v>0</v>
      </c>
      <c r="T35" s="46">
        <f>'15 подр'!E35</f>
        <v>0</v>
      </c>
      <c r="U35" s="46">
        <f>'16 подр'!E35</f>
        <v>0</v>
      </c>
      <c r="V35" s="46">
        <f>'17 подр'!E35</f>
        <v>0</v>
      </c>
      <c r="W35" s="46">
        <f>'18 подр'!E35</f>
        <v>0</v>
      </c>
      <c r="X35" s="46">
        <f>'19 подр'!E35</f>
        <v>0</v>
      </c>
      <c r="Y35" s="46">
        <f>'20 подр'!E35</f>
        <v>0</v>
      </c>
      <c r="Z35" s="46">
        <f>'21 подр'!E35</f>
        <v>0</v>
      </c>
    </row>
    <row r="36" spans="1:26" s="37" customFormat="1" ht="24" customHeight="1">
      <c r="A36" s="35">
        <v>27</v>
      </c>
      <c r="B36" s="85" t="s">
        <v>38</v>
      </c>
      <c r="C36" s="85"/>
      <c r="D36" s="38" t="s">
        <v>28</v>
      </c>
      <c r="E36" s="59">
        <f t="shared" si="0"/>
        <v>0</v>
      </c>
      <c r="F36" s="46">
        <f>'1 подр'!E36</f>
        <v>0</v>
      </c>
      <c r="G36" s="46">
        <f>'2 подр'!E36</f>
        <v>0</v>
      </c>
      <c r="H36" s="46">
        <f>'3 подр'!E36</f>
        <v>0</v>
      </c>
      <c r="I36" s="46">
        <f>'4 подр'!E36</f>
        <v>0</v>
      </c>
      <c r="J36" s="46">
        <f>'5 подр'!E36</f>
        <v>0</v>
      </c>
      <c r="K36" s="46">
        <f>'6 подр'!E36</f>
        <v>0</v>
      </c>
      <c r="L36" s="46">
        <f>'7 подр'!E36</f>
        <v>0</v>
      </c>
      <c r="M36" s="46">
        <f>'8 подр'!E36</f>
        <v>0</v>
      </c>
      <c r="N36" s="46">
        <f>'9 подр'!E36</f>
        <v>0</v>
      </c>
      <c r="O36" s="46">
        <f>'10 подр'!E36</f>
        <v>0</v>
      </c>
      <c r="P36" s="46">
        <f>'11 подр'!E36</f>
        <v>0</v>
      </c>
      <c r="Q36" s="46">
        <f>'12 подр'!E36</f>
        <v>0</v>
      </c>
      <c r="R36" s="46">
        <f>'13 подр'!E36</f>
        <v>0</v>
      </c>
      <c r="S36" s="46">
        <f>'14 подр'!E36</f>
        <v>0</v>
      </c>
      <c r="T36" s="46">
        <f>'15 подр'!E36</f>
        <v>0</v>
      </c>
      <c r="U36" s="46">
        <f>'16 подр'!E36</f>
        <v>0</v>
      </c>
      <c r="V36" s="46">
        <f>'17 подр'!E36</f>
        <v>0</v>
      </c>
      <c r="W36" s="46">
        <f>'18 подр'!E36</f>
        <v>0</v>
      </c>
      <c r="X36" s="46">
        <f>'19 подр'!E36</f>
        <v>0</v>
      </c>
      <c r="Y36" s="46">
        <f>'20 подр'!E36</f>
        <v>0</v>
      </c>
      <c r="Z36" s="46">
        <f>'21 подр'!E36</f>
        <v>0</v>
      </c>
    </row>
    <row r="37" spans="1:26" s="37" customFormat="1" ht="15" customHeight="1">
      <c r="A37" s="35">
        <v>28</v>
      </c>
      <c r="B37" s="85" t="s">
        <v>36</v>
      </c>
      <c r="C37" s="85"/>
      <c r="D37" s="38" t="s">
        <v>27</v>
      </c>
      <c r="E37" s="59">
        <f t="shared" si="0"/>
        <v>0</v>
      </c>
      <c r="F37" s="46">
        <f>'1 подр'!E37</f>
        <v>0</v>
      </c>
      <c r="G37" s="46">
        <f>'2 подр'!E37</f>
        <v>0</v>
      </c>
      <c r="H37" s="46">
        <f>'3 подр'!E37</f>
        <v>0</v>
      </c>
      <c r="I37" s="46">
        <f>'4 подр'!E37</f>
        <v>0</v>
      </c>
      <c r="J37" s="46">
        <f>'5 подр'!E37</f>
        <v>0</v>
      </c>
      <c r="K37" s="46">
        <f>'6 подр'!E37</f>
        <v>0</v>
      </c>
      <c r="L37" s="46">
        <f>'7 подр'!E37</f>
        <v>0</v>
      </c>
      <c r="M37" s="46">
        <f>'8 подр'!E37</f>
        <v>0</v>
      </c>
      <c r="N37" s="46">
        <f>'9 подр'!E37</f>
        <v>0</v>
      </c>
      <c r="O37" s="46">
        <f>'10 подр'!E37</f>
        <v>0</v>
      </c>
      <c r="P37" s="46">
        <f>'11 подр'!E37</f>
        <v>0</v>
      </c>
      <c r="Q37" s="46">
        <f>'12 подр'!E37</f>
        <v>0</v>
      </c>
      <c r="R37" s="46">
        <f>'13 подр'!E37</f>
        <v>0</v>
      </c>
      <c r="S37" s="46">
        <f>'14 подр'!E37</f>
        <v>0</v>
      </c>
      <c r="T37" s="46">
        <f>'15 подр'!E37</f>
        <v>0</v>
      </c>
      <c r="U37" s="46">
        <f>'16 подр'!E37</f>
        <v>0</v>
      </c>
      <c r="V37" s="46">
        <f>'17 подр'!E37</f>
        <v>0</v>
      </c>
      <c r="W37" s="46">
        <f>'18 подр'!E37</f>
        <v>0</v>
      </c>
      <c r="X37" s="46">
        <f>'19 подр'!E37</f>
        <v>0</v>
      </c>
      <c r="Y37" s="46">
        <f>'20 подр'!E37</f>
        <v>0</v>
      </c>
      <c r="Z37" s="46">
        <f>'21 подр'!E37</f>
        <v>0</v>
      </c>
    </row>
    <row r="38" spans="1:26" s="37" customFormat="1" ht="15" customHeight="1">
      <c r="A38" s="35">
        <v>29</v>
      </c>
      <c r="B38" s="85" t="s">
        <v>82</v>
      </c>
      <c r="C38" s="85"/>
      <c r="D38" s="38" t="s">
        <v>26</v>
      </c>
      <c r="E38" s="59">
        <f t="shared" si="0"/>
        <v>0</v>
      </c>
      <c r="F38" s="46">
        <f>'1 подр'!E38</f>
        <v>0</v>
      </c>
      <c r="G38" s="46">
        <f>'2 подр'!E38</f>
        <v>0</v>
      </c>
      <c r="H38" s="46">
        <f>'3 подр'!E38</f>
        <v>0</v>
      </c>
      <c r="I38" s="46">
        <f>'4 подр'!E38</f>
        <v>0</v>
      </c>
      <c r="J38" s="46">
        <f>'5 подр'!E38</f>
        <v>0</v>
      </c>
      <c r="K38" s="46">
        <f>'6 подр'!E38</f>
        <v>0</v>
      </c>
      <c r="L38" s="46">
        <f>'7 подр'!E38</f>
        <v>0</v>
      </c>
      <c r="M38" s="46">
        <f>'8 подр'!E38</f>
        <v>0</v>
      </c>
      <c r="N38" s="46">
        <f>'9 подр'!E38</f>
        <v>0</v>
      </c>
      <c r="O38" s="46">
        <f>'10 подр'!E38</f>
        <v>0</v>
      </c>
      <c r="P38" s="46">
        <f>'11 подр'!E38</f>
        <v>0</v>
      </c>
      <c r="Q38" s="46">
        <f>'12 подр'!E38</f>
        <v>0</v>
      </c>
      <c r="R38" s="46">
        <f>'13 подр'!E38</f>
        <v>0</v>
      </c>
      <c r="S38" s="46">
        <f>'14 подр'!E38</f>
        <v>0</v>
      </c>
      <c r="T38" s="46">
        <f>'15 подр'!E38</f>
        <v>0</v>
      </c>
      <c r="U38" s="46">
        <f>'16 подр'!E38</f>
        <v>0</v>
      </c>
      <c r="V38" s="46">
        <f>'17 подр'!E38</f>
        <v>0</v>
      </c>
      <c r="W38" s="46">
        <f>'18 подр'!E38</f>
        <v>0</v>
      </c>
      <c r="X38" s="46">
        <f>'19 подр'!E38</f>
        <v>0</v>
      </c>
      <c r="Y38" s="46">
        <f>'20 подр'!E38</f>
        <v>0</v>
      </c>
      <c r="Z38" s="46">
        <f>'21 подр'!E38</f>
        <v>0</v>
      </c>
    </row>
    <row r="39" spans="1:26" s="37" customFormat="1" ht="15" customHeight="1">
      <c r="A39" s="35">
        <v>30</v>
      </c>
      <c r="B39" s="85" t="s">
        <v>34</v>
      </c>
      <c r="C39" s="85"/>
      <c r="D39" s="38" t="s">
        <v>24</v>
      </c>
      <c r="E39" s="59">
        <f t="shared" si="0"/>
        <v>0</v>
      </c>
      <c r="F39" s="46">
        <f>'1 подр'!E39</f>
        <v>0</v>
      </c>
      <c r="G39" s="46">
        <f>'2 подр'!E39</f>
        <v>0</v>
      </c>
      <c r="H39" s="46">
        <f>'3 подр'!E39</f>
        <v>0</v>
      </c>
      <c r="I39" s="46">
        <f>'4 подр'!E39</f>
        <v>0</v>
      </c>
      <c r="J39" s="46">
        <f>'5 подр'!E39</f>
        <v>0</v>
      </c>
      <c r="K39" s="46">
        <f>'6 подр'!E39</f>
        <v>0</v>
      </c>
      <c r="L39" s="46">
        <f>'7 подр'!E39</f>
        <v>0</v>
      </c>
      <c r="M39" s="46">
        <f>'8 подр'!E39</f>
        <v>0</v>
      </c>
      <c r="N39" s="46">
        <f>'9 подр'!E39</f>
        <v>0</v>
      </c>
      <c r="O39" s="46">
        <f>'10 подр'!E39</f>
        <v>0</v>
      </c>
      <c r="P39" s="46">
        <f>'11 подр'!E39</f>
        <v>0</v>
      </c>
      <c r="Q39" s="46">
        <f>'12 подр'!E39</f>
        <v>0</v>
      </c>
      <c r="R39" s="46">
        <f>'13 подр'!E39</f>
        <v>0</v>
      </c>
      <c r="S39" s="46">
        <f>'14 подр'!E39</f>
        <v>0</v>
      </c>
      <c r="T39" s="46">
        <f>'15 подр'!E39</f>
        <v>0</v>
      </c>
      <c r="U39" s="46">
        <f>'16 подр'!E39</f>
        <v>0</v>
      </c>
      <c r="V39" s="46">
        <f>'17 подр'!E39</f>
        <v>0</v>
      </c>
      <c r="W39" s="46">
        <f>'18 подр'!E39</f>
        <v>0</v>
      </c>
      <c r="X39" s="46">
        <f>'19 подр'!E39</f>
        <v>0</v>
      </c>
      <c r="Y39" s="46">
        <f>'20 подр'!E39</f>
        <v>0</v>
      </c>
      <c r="Z39" s="46">
        <f>'21 подр'!E39</f>
        <v>0</v>
      </c>
    </row>
    <row r="40" spans="1:26" s="37" customFormat="1" ht="15" customHeight="1">
      <c r="A40" s="35">
        <v>31</v>
      </c>
      <c r="B40" s="85" t="s">
        <v>32</v>
      </c>
      <c r="C40" s="85"/>
      <c r="D40" s="38" t="s">
        <v>23</v>
      </c>
      <c r="E40" s="59">
        <f t="shared" si="0"/>
        <v>0</v>
      </c>
      <c r="F40" s="46">
        <f>'1 подр'!E40</f>
        <v>0</v>
      </c>
      <c r="G40" s="46">
        <f>'2 подр'!E40</f>
        <v>0</v>
      </c>
      <c r="H40" s="46">
        <f>'3 подр'!E40</f>
        <v>0</v>
      </c>
      <c r="I40" s="46">
        <f>'4 подр'!E40</f>
        <v>0</v>
      </c>
      <c r="J40" s="46">
        <f>'5 подр'!E40</f>
        <v>0</v>
      </c>
      <c r="K40" s="46">
        <f>'6 подр'!E40</f>
        <v>0</v>
      </c>
      <c r="L40" s="46">
        <f>'7 подр'!E40</f>
        <v>0</v>
      </c>
      <c r="M40" s="46">
        <f>'8 подр'!E40</f>
        <v>0</v>
      </c>
      <c r="N40" s="46">
        <f>'9 подр'!E40</f>
        <v>0</v>
      </c>
      <c r="O40" s="46">
        <f>'10 подр'!E40</f>
        <v>0</v>
      </c>
      <c r="P40" s="46">
        <f>'11 подр'!E40</f>
        <v>0</v>
      </c>
      <c r="Q40" s="46">
        <f>'12 подр'!E40</f>
        <v>0</v>
      </c>
      <c r="R40" s="46">
        <f>'13 подр'!E40</f>
        <v>0</v>
      </c>
      <c r="S40" s="46">
        <f>'14 подр'!E40</f>
        <v>0</v>
      </c>
      <c r="T40" s="46">
        <f>'15 подр'!E40</f>
        <v>0</v>
      </c>
      <c r="U40" s="46">
        <f>'16 подр'!E40</f>
        <v>0</v>
      </c>
      <c r="V40" s="46">
        <f>'17 подр'!E40</f>
        <v>0</v>
      </c>
      <c r="W40" s="46">
        <f>'18 подр'!E40</f>
        <v>0</v>
      </c>
      <c r="X40" s="46">
        <f>'19 подр'!E40</f>
        <v>0</v>
      </c>
      <c r="Y40" s="46">
        <f>'20 подр'!E40</f>
        <v>0</v>
      </c>
      <c r="Z40" s="46">
        <f>'21 подр'!E40</f>
        <v>0</v>
      </c>
    </row>
    <row r="41" spans="1:26" s="37" customFormat="1" ht="15" customHeight="1">
      <c r="A41" s="35">
        <v>32</v>
      </c>
      <c r="B41" s="85" t="s">
        <v>198</v>
      </c>
      <c r="C41" s="85"/>
      <c r="D41" s="38" t="s">
        <v>21</v>
      </c>
      <c r="E41" s="59">
        <f t="shared" si="0"/>
        <v>0</v>
      </c>
      <c r="F41" s="46">
        <f>'1 подр'!E41</f>
        <v>0</v>
      </c>
      <c r="G41" s="46">
        <f>'2 подр'!E41</f>
        <v>0</v>
      </c>
      <c r="H41" s="46">
        <f>'3 подр'!E41</f>
        <v>0</v>
      </c>
      <c r="I41" s="46">
        <f>'4 подр'!E41</f>
        <v>0</v>
      </c>
      <c r="J41" s="46">
        <f>'5 подр'!E41</f>
        <v>0</v>
      </c>
      <c r="K41" s="46">
        <f>'6 подр'!E41</f>
        <v>0</v>
      </c>
      <c r="L41" s="46">
        <f>'7 подр'!E41</f>
        <v>0</v>
      </c>
      <c r="M41" s="46">
        <f>'8 подр'!E41</f>
        <v>0</v>
      </c>
      <c r="N41" s="46">
        <f>'9 подр'!E41</f>
        <v>0</v>
      </c>
      <c r="O41" s="46">
        <f>'10 подр'!E41</f>
        <v>0</v>
      </c>
      <c r="P41" s="46">
        <f>'11 подр'!E41</f>
        <v>0</v>
      </c>
      <c r="Q41" s="46">
        <f>'12 подр'!E41</f>
        <v>0</v>
      </c>
      <c r="R41" s="46">
        <f>'13 подр'!E41</f>
        <v>0</v>
      </c>
      <c r="S41" s="46">
        <f>'14 подр'!E41</f>
        <v>0</v>
      </c>
      <c r="T41" s="46">
        <f>'15 подр'!E41</f>
        <v>0</v>
      </c>
      <c r="U41" s="46">
        <f>'16 подр'!E41</f>
        <v>0</v>
      </c>
      <c r="V41" s="46">
        <f>'17 подр'!E41</f>
        <v>0</v>
      </c>
      <c r="W41" s="46">
        <f>'18 подр'!E41</f>
        <v>0</v>
      </c>
      <c r="X41" s="46">
        <f>'19 подр'!E41</f>
        <v>0</v>
      </c>
      <c r="Y41" s="46">
        <f>'20 подр'!E41</f>
        <v>0</v>
      </c>
      <c r="Z41" s="46">
        <f>'21 подр'!E41</f>
        <v>0</v>
      </c>
    </row>
    <row r="42" spans="1:26" s="37" customFormat="1" ht="15" customHeight="1">
      <c r="A42" s="35">
        <v>33</v>
      </c>
      <c r="B42" s="85" t="s">
        <v>179</v>
      </c>
      <c r="C42" s="85"/>
      <c r="D42" s="38" t="s">
        <v>19</v>
      </c>
      <c r="E42" s="59">
        <f t="shared" si="0"/>
        <v>0</v>
      </c>
      <c r="F42" s="46">
        <f>'1 подр'!E42</f>
        <v>0</v>
      </c>
      <c r="G42" s="46">
        <f>'2 подр'!E42</f>
        <v>0</v>
      </c>
      <c r="H42" s="46">
        <f>'3 подр'!E42</f>
        <v>0</v>
      </c>
      <c r="I42" s="46">
        <f>'4 подр'!E42</f>
        <v>0</v>
      </c>
      <c r="J42" s="46">
        <f>'5 подр'!E42</f>
        <v>0</v>
      </c>
      <c r="K42" s="46">
        <f>'6 подр'!E42</f>
        <v>0</v>
      </c>
      <c r="L42" s="46">
        <f>'7 подр'!E42</f>
        <v>0</v>
      </c>
      <c r="M42" s="46">
        <f>'8 подр'!E42</f>
        <v>0</v>
      </c>
      <c r="N42" s="46">
        <f>'9 подр'!E42</f>
        <v>0</v>
      </c>
      <c r="O42" s="46">
        <f>'10 подр'!E42</f>
        <v>0</v>
      </c>
      <c r="P42" s="46">
        <f>'11 подр'!E42</f>
        <v>0</v>
      </c>
      <c r="Q42" s="46">
        <f>'12 подр'!E42</f>
        <v>0</v>
      </c>
      <c r="R42" s="46">
        <f>'13 подр'!E42</f>
        <v>0</v>
      </c>
      <c r="S42" s="46">
        <f>'14 подр'!E42</f>
        <v>0</v>
      </c>
      <c r="T42" s="46">
        <f>'15 подр'!E42</f>
        <v>0</v>
      </c>
      <c r="U42" s="46">
        <f>'16 подр'!E42</f>
        <v>0</v>
      </c>
      <c r="V42" s="46">
        <f>'17 подр'!E42</f>
        <v>0</v>
      </c>
      <c r="W42" s="46">
        <f>'18 подр'!E42</f>
        <v>0</v>
      </c>
      <c r="X42" s="46">
        <f>'19 подр'!E42</f>
        <v>0</v>
      </c>
      <c r="Y42" s="46">
        <f>'20 подр'!E42</f>
        <v>0</v>
      </c>
      <c r="Z42" s="46">
        <f>'21 подр'!E42</f>
        <v>0</v>
      </c>
    </row>
    <row r="43" spans="1:26" s="37" customFormat="1" ht="15" customHeight="1">
      <c r="A43" s="35">
        <v>34</v>
      </c>
      <c r="B43" s="85" t="s">
        <v>180</v>
      </c>
      <c r="C43" s="85"/>
      <c r="D43" s="38" t="s">
        <v>17</v>
      </c>
      <c r="E43" s="59">
        <f t="shared" si="0"/>
        <v>0</v>
      </c>
      <c r="F43" s="46">
        <f>'1 подр'!E43</f>
        <v>0</v>
      </c>
      <c r="G43" s="46">
        <f>'2 подр'!E43</f>
        <v>0</v>
      </c>
      <c r="H43" s="46">
        <f>'3 подр'!E43</f>
        <v>0</v>
      </c>
      <c r="I43" s="46">
        <f>'4 подр'!E43</f>
        <v>0</v>
      </c>
      <c r="J43" s="46">
        <f>'5 подр'!E43</f>
        <v>0</v>
      </c>
      <c r="K43" s="46">
        <f>'6 подр'!E43</f>
        <v>0</v>
      </c>
      <c r="L43" s="46">
        <f>'7 подр'!E43</f>
        <v>0</v>
      </c>
      <c r="M43" s="46">
        <f>'8 подр'!E43</f>
        <v>0</v>
      </c>
      <c r="N43" s="46">
        <f>'9 подр'!E43</f>
        <v>0</v>
      </c>
      <c r="O43" s="46">
        <f>'10 подр'!E43</f>
        <v>0</v>
      </c>
      <c r="P43" s="46">
        <f>'11 подр'!E43</f>
        <v>0</v>
      </c>
      <c r="Q43" s="46">
        <f>'12 подр'!E43</f>
        <v>0</v>
      </c>
      <c r="R43" s="46">
        <f>'13 подр'!E43</f>
        <v>0</v>
      </c>
      <c r="S43" s="46">
        <f>'14 подр'!E43</f>
        <v>0</v>
      </c>
      <c r="T43" s="46">
        <f>'15 подр'!E43</f>
        <v>0</v>
      </c>
      <c r="U43" s="46">
        <f>'16 подр'!E43</f>
        <v>0</v>
      </c>
      <c r="V43" s="46">
        <f>'17 подр'!E43</f>
        <v>0</v>
      </c>
      <c r="W43" s="46">
        <f>'18 подр'!E43</f>
        <v>0</v>
      </c>
      <c r="X43" s="46">
        <f>'19 подр'!E43</f>
        <v>0</v>
      </c>
      <c r="Y43" s="46">
        <f>'20 подр'!E43</f>
        <v>0</v>
      </c>
      <c r="Z43" s="46">
        <f>'21 подр'!E43</f>
        <v>0</v>
      </c>
    </row>
    <row r="44" spans="1:26" s="37" customFormat="1" ht="15" customHeight="1">
      <c r="A44" s="35">
        <v>35</v>
      </c>
      <c r="B44" s="99" t="s">
        <v>87</v>
      </c>
      <c r="C44" s="100"/>
      <c r="D44" s="38" t="s">
        <v>16</v>
      </c>
      <c r="E44" s="59">
        <f t="shared" si="0"/>
        <v>0</v>
      </c>
      <c r="F44" s="46">
        <f>'1 подр'!E44</f>
        <v>0</v>
      </c>
      <c r="G44" s="46">
        <f>'2 подр'!E44</f>
        <v>0</v>
      </c>
      <c r="H44" s="46">
        <f>'3 подр'!E44</f>
        <v>0</v>
      </c>
      <c r="I44" s="46">
        <f>'4 подр'!E44</f>
        <v>0</v>
      </c>
      <c r="J44" s="46">
        <f>'5 подр'!E44</f>
        <v>0</v>
      </c>
      <c r="K44" s="46">
        <f>'6 подр'!E44</f>
        <v>0</v>
      </c>
      <c r="L44" s="46">
        <f>'7 подр'!E44</f>
        <v>0</v>
      </c>
      <c r="M44" s="46">
        <f>'8 подр'!E44</f>
        <v>0</v>
      </c>
      <c r="N44" s="46">
        <f>'9 подр'!E44</f>
        <v>0</v>
      </c>
      <c r="O44" s="46">
        <f>'10 подр'!E44</f>
        <v>0</v>
      </c>
      <c r="P44" s="46">
        <f>'11 подр'!E44</f>
        <v>0</v>
      </c>
      <c r="Q44" s="46">
        <f>'12 подр'!E44</f>
        <v>0</v>
      </c>
      <c r="R44" s="46">
        <f>'13 подр'!E44</f>
        <v>0</v>
      </c>
      <c r="S44" s="46">
        <f>'14 подр'!E44</f>
        <v>0</v>
      </c>
      <c r="T44" s="46">
        <f>'15 подр'!E44</f>
        <v>0</v>
      </c>
      <c r="U44" s="46">
        <f>'16 подр'!E44</f>
        <v>0</v>
      </c>
      <c r="V44" s="46">
        <f>'17 подр'!E44</f>
        <v>0</v>
      </c>
      <c r="W44" s="46">
        <f>'18 подр'!E44</f>
        <v>0</v>
      </c>
      <c r="X44" s="46">
        <f>'19 подр'!E44</f>
        <v>0</v>
      </c>
      <c r="Y44" s="46">
        <f>'20 подр'!E44</f>
        <v>0</v>
      </c>
      <c r="Z44" s="46">
        <f>'21 подр'!E44</f>
        <v>0</v>
      </c>
    </row>
    <row r="45" spans="1:26" s="37" customFormat="1" ht="15" customHeight="1">
      <c r="A45" s="35">
        <v>36</v>
      </c>
      <c r="B45" s="99" t="s">
        <v>88</v>
      </c>
      <c r="C45" s="100"/>
      <c r="D45" s="38" t="s">
        <v>15</v>
      </c>
      <c r="E45" s="59">
        <f t="shared" si="0"/>
        <v>0</v>
      </c>
      <c r="F45" s="46">
        <f>'1 подр'!E45</f>
        <v>0</v>
      </c>
      <c r="G45" s="46">
        <f>'2 подр'!E45</f>
        <v>0</v>
      </c>
      <c r="H45" s="46">
        <f>'3 подр'!E45</f>
        <v>0</v>
      </c>
      <c r="I45" s="46">
        <f>'4 подр'!E45</f>
        <v>0</v>
      </c>
      <c r="J45" s="46">
        <f>'5 подр'!E45</f>
        <v>0</v>
      </c>
      <c r="K45" s="46">
        <f>'6 подр'!E45</f>
        <v>0</v>
      </c>
      <c r="L45" s="46">
        <f>'7 подр'!E45</f>
        <v>0</v>
      </c>
      <c r="M45" s="46">
        <f>'8 подр'!E45</f>
        <v>0</v>
      </c>
      <c r="N45" s="46">
        <f>'9 подр'!E45</f>
        <v>0</v>
      </c>
      <c r="O45" s="46">
        <f>'10 подр'!E45</f>
        <v>0</v>
      </c>
      <c r="P45" s="46">
        <f>'11 подр'!E45</f>
        <v>0</v>
      </c>
      <c r="Q45" s="46">
        <f>'12 подр'!E45</f>
        <v>0</v>
      </c>
      <c r="R45" s="46">
        <f>'13 подр'!E45</f>
        <v>0</v>
      </c>
      <c r="S45" s="46">
        <f>'14 подр'!E45</f>
        <v>0</v>
      </c>
      <c r="T45" s="46">
        <f>'15 подр'!E45</f>
        <v>0</v>
      </c>
      <c r="U45" s="46">
        <f>'16 подр'!E45</f>
        <v>0</v>
      </c>
      <c r="V45" s="46">
        <f>'17 подр'!E45</f>
        <v>0</v>
      </c>
      <c r="W45" s="46">
        <f>'18 подр'!E45</f>
        <v>0</v>
      </c>
      <c r="X45" s="46">
        <f>'19 подр'!E45</f>
        <v>0</v>
      </c>
      <c r="Y45" s="46">
        <f>'20 подр'!E45</f>
        <v>0</v>
      </c>
      <c r="Z45" s="46">
        <f>'21 подр'!E45</f>
        <v>0</v>
      </c>
    </row>
    <row r="46" spans="1:26" s="37" customFormat="1" ht="15" customHeight="1">
      <c r="A46" s="35">
        <v>37</v>
      </c>
      <c r="B46" s="85" t="s">
        <v>181</v>
      </c>
      <c r="C46" s="85"/>
      <c r="D46" s="38" t="s">
        <v>89</v>
      </c>
      <c r="E46" s="59">
        <f t="shared" si="0"/>
        <v>0</v>
      </c>
      <c r="F46" s="46">
        <f>'1 подр'!E46</f>
        <v>0</v>
      </c>
      <c r="G46" s="46">
        <f>'2 подр'!E46</f>
        <v>0</v>
      </c>
      <c r="H46" s="46">
        <f>'3 подр'!E46</f>
        <v>0</v>
      </c>
      <c r="I46" s="46">
        <f>'4 подр'!E46</f>
        <v>0</v>
      </c>
      <c r="J46" s="46">
        <f>'5 подр'!E46</f>
        <v>0</v>
      </c>
      <c r="K46" s="46">
        <f>'6 подр'!E46</f>
        <v>0</v>
      </c>
      <c r="L46" s="46">
        <f>'7 подр'!E46</f>
        <v>0</v>
      </c>
      <c r="M46" s="46">
        <f>'8 подр'!E46</f>
        <v>0</v>
      </c>
      <c r="N46" s="46">
        <f>'9 подр'!E46</f>
        <v>0</v>
      </c>
      <c r="O46" s="46">
        <f>'10 подр'!E46</f>
        <v>0</v>
      </c>
      <c r="P46" s="46">
        <f>'11 подр'!E46</f>
        <v>0</v>
      </c>
      <c r="Q46" s="46">
        <f>'12 подр'!E46</f>
        <v>0</v>
      </c>
      <c r="R46" s="46">
        <f>'13 подр'!E46</f>
        <v>0</v>
      </c>
      <c r="S46" s="46">
        <f>'14 подр'!E46</f>
        <v>0</v>
      </c>
      <c r="T46" s="46">
        <f>'15 подр'!E46</f>
        <v>0</v>
      </c>
      <c r="U46" s="46">
        <f>'16 подр'!E46</f>
        <v>0</v>
      </c>
      <c r="V46" s="46">
        <f>'17 подр'!E46</f>
        <v>0</v>
      </c>
      <c r="W46" s="46">
        <f>'18 подр'!E46</f>
        <v>0</v>
      </c>
      <c r="X46" s="46">
        <f>'19 подр'!E46</f>
        <v>0</v>
      </c>
      <c r="Y46" s="46">
        <f>'20 подр'!E46</f>
        <v>0</v>
      </c>
      <c r="Z46" s="46">
        <f>'21 подр'!E46</f>
        <v>0</v>
      </c>
    </row>
    <row r="47" spans="1:26" s="37" customFormat="1" ht="15" customHeight="1">
      <c r="A47" s="35">
        <v>38</v>
      </c>
      <c r="B47" s="85" t="s">
        <v>182</v>
      </c>
      <c r="C47" s="85"/>
      <c r="D47" s="38" t="s">
        <v>184</v>
      </c>
      <c r="E47" s="59">
        <f t="shared" si="0"/>
        <v>0</v>
      </c>
      <c r="F47" s="46">
        <f>'1 подр'!E47</f>
        <v>0</v>
      </c>
      <c r="G47" s="46">
        <f>'2 подр'!E47</f>
        <v>0</v>
      </c>
      <c r="H47" s="46">
        <f>'3 подр'!E47</f>
        <v>0</v>
      </c>
      <c r="I47" s="46">
        <f>'4 подр'!E47</f>
        <v>0</v>
      </c>
      <c r="J47" s="46">
        <f>'5 подр'!E47</f>
        <v>0</v>
      </c>
      <c r="K47" s="46">
        <f>'6 подр'!E47</f>
        <v>0</v>
      </c>
      <c r="L47" s="46">
        <f>'7 подр'!E47</f>
        <v>0</v>
      </c>
      <c r="M47" s="46">
        <f>'8 подр'!E47</f>
        <v>0</v>
      </c>
      <c r="N47" s="46">
        <f>'9 подр'!E47</f>
        <v>0</v>
      </c>
      <c r="O47" s="46">
        <f>'10 подр'!E47</f>
        <v>0</v>
      </c>
      <c r="P47" s="46">
        <f>'11 подр'!E47</f>
        <v>0</v>
      </c>
      <c r="Q47" s="46">
        <f>'12 подр'!E47</f>
        <v>0</v>
      </c>
      <c r="R47" s="46">
        <f>'13 подр'!E47</f>
        <v>0</v>
      </c>
      <c r="S47" s="46">
        <f>'14 подр'!E47</f>
        <v>0</v>
      </c>
      <c r="T47" s="46">
        <f>'15 подр'!E47</f>
        <v>0</v>
      </c>
      <c r="U47" s="46">
        <f>'16 подр'!E47</f>
        <v>0</v>
      </c>
      <c r="V47" s="46">
        <f>'17 подр'!E47</f>
        <v>0</v>
      </c>
      <c r="W47" s="46">
        <f>'18 подр'!E47</f>
        <v>0</v>
      </c>
      <c r="X47" s="46">
        <f>'19 подр'!E47</f>
        <v>0</v>
      </c>
      <c r="Y47" s="46">
        <f>'20 подр'!E47</f>
        <v>0</v>
      </c>
      <c r="Z47" s="46">
        <f>'21 подр'!E47</f>
        <v>0</v>
      </c>
    </row>
    <row r="48" spans="1:26" s="37" customFormat="1" ht="15" customHeight="1">
      <c r="A48" s="35">
        <v>39</v>
      </c>
      <c r="B48" s="85" t="s">
        <v>196</v>
      </c>
      <c r="C48" s="85"/>
      <c r="D48" s="38" t="s">
        <v>208</v>
      </c>
      <c r="E48" s="59">
        <f t="shared" si="0"/>
        <v>0</v>
      </c>
      <c r="F48" s="46">
        <f>'1 подр'!E48</f>
        <v>0</v>
      </c>
      <c r="G48" s="46">
        <f>'2 подр'!E48</f>
        <v>0</v>
      </c>
      <c r="H48" s="46">
        <f>'3 подр'!E48</f>
        <v>0</v>
      </c>
      <c r="I48" s="46">
        <f>'4 подр'!E48</f>
        <v>0</v>
      </c>
      <c r="J48" s="46">
        <f>'5 подр'!E48</f>
        <v>0</v>
      </c>
      <c r="K48" s="46">
        <f>'6 подр'!E48</f>
        <v>0</v>
      </c>
      <c r="L48" s="46">
        <f>'7 подр'!E48</f>
        <v>0</v>
      </c>
      <c r="M48" s="46">
        <f>'8 подр'!E48</f>
        <v>0</v>
      </c>
      <c r="N48" s="46">
        <f>'9 подр'!E48</f>
        <v>0</v>
      </c>
      <c r="O48" s="46">
        <f>'10 подр'!E48</f>
        <v>0</v>
      </c>
      <c r="P48" s="46">
        <f>'11 подр'!E48</f>
        <v>0</v>
      </c>
      <c r="Q48" s="46">
        <f>'12 подр'!E48</f>
        <v>0</v>
      </c>
      <c r="R48" s="46">
        <f>'13 подр'!E48</f>
        <v>0</v>
      </c>
      <c r="S48" s="46">
        <f>'14 подр'!E48</f>
        <v>0</v>
      </c>
      <c r="T48" s="46">
        <f>'15 подр'!E48</f>
        <v>0</v>
      </c>
      <c r="U48" s="46">
        <f>'16 подр'!E48</f>
        <v>0</v>
      </c>
      <c r="V48" s="46">
        <f>'17 подр'!E48</f>
        <v>0</v>
      </c>
      <c r="W48" s="46">
        <f>'18 подр'!E48</f>
        <v>0</v>
      </c>
      <c r="X48" s="46">
        <f>'19 подр'!E48</f>
        <v>0</v>
      </c>
      <c r="Y48" s="46">
        <f>'20 подр'!E48</f>
        <v>0</v>
      </c>
      <c r="Z48" s="46">
        <f>'21 подр'!E48</f>
        <v>0</v>
      </c>
    </row>
    <row r="49" spans="1:26" s="37" customFormat="1" ht="15" customHeight="1">
      <c r="A49" s="35">
        <v>40</v>
      </c>
      <c r="B49" s="85" t="s">
        <v>25</v>
      </c>
      <c r="C49" s="85"/>
      <c r="D49" s="38" t="s">
        <v>209</v>
      </c>
      <c r="E49" s="59">
        <f t="shared" si="0"/>
        <v>0</v>
      </c>
      <c r="F49" s="46">
        <f>'1 подр'!E49</f>
        <v>0</v>
      </c>
      <c r="G49" s="46">
        <f>'2 подр'!E49</f>
        <v>0</v>
      </c>
      <c r="H49" s="46">
        <f>'3 подр'!E49</f>
        <v>0</v>
      </c>
      <c r="I49" s="46">
        <f>'4 подр'!E49</f>
        <v>0</v>
      </c>
      <c r="J49" s="46">
        <f>'5 подр'!E49</f>
        <v>0</v>
      </c>
      <c r="K49" s="46">
        <f>'6 подр'!E49</f>
        <v>0</v>
      </c>
      <c r="L49" s="46">
        <f>'7 подр'!E49</f>
        <v>0</v>
      </c>
      <c r="M49" s="46">
        <f>'8 подр'!E49</f>
        <v>0</v>
      </c>
      <c r="N49" s="46">
        <f>'9 подр'!E49</f>
        <v>0</v>
      </c>
      <c r="O49" s="46">
        <f>'10 подр'!E49</f>
        <v>0</v>
      </c>
      <c r="P49" s="46">
        <f>'11 подр'!E49</f>
        <v>0</v>
      </c>
      <c r="Q49" s="46">
        <f>'12 подр'!E49</f>
        <v>0</v>
      </c>
      <c r="R49" s="46">
        <f>'13 подр'!E49</f>
        <v>0</v>
      </c>
      <c r="S49" s="46">
        <f>'14 подр'!E49</f>
        <v>0</v>
      </c>
      <c r="T49" s="46">
        <f>'15 подр'!E49</f>
        <v>0</v>
      </c>
      <c r="U49" s="46">
        <f>'16 подр'!E49</f>
        <v>0</v>
      </c>
      <c r="V49" s="46">
        <f>'17 подр'!E49</f>
        <v>0</v>
      </c>
      <c r="W49" s="46">
        <f>'18 подр'!E49</f>
        <v>0</v>
      </c>
      <c r="X49" s="46">
        <f>'19 подр'!E49</f>
        <v>0</v>
      </c>
      <c r="Y49" s="46">
        <f>'20 подр'!E49</f>
        <v>0</v>
      </c>
      <c r="Z49" s="46">
        <f>'21 подр'!E49</f>
        <v>0</v>
      </c>
    </row>
    <row r="50" spans="1:26" s="37" customFormat="1" ht="15" customHeight="1">
      <c r="A50" s="35">
        <v>41</v>
      </c>
      <c r="B50" s="85" t="s">
        <v>197</v>
      </c>
      <c r="C50" s="85"/>
      <c r="D50" s="38" t="s">
        <v>210</v>
      </c>
      <c r="E50" s="59">
        <f t="shared" si="0"/>
        <v>0</v>
      </c>
      <c r="F50" s="46">
        <f>'1 подр'!E50</f>
        <v>0</v>
      </c>
      <c r="G50" s="46">
        <f>'2 подр'!E50</f>
        <v>0</v>
      </c>
      <c r="H50" s="46">
        <f>'3 подр'!E50</f>
        <v>0</v>
      </c>
      <c r="I50" s="46">
        <f>'4 подр'!E50</f>
        <v>0</v>
      </c>
      <c r="J50" s="46">
        <f>'5 подр'!E50</f>
        <v>0</v>
      </c>
      <c r="K50" s="46">
        <f>'6 подр'!E50</f>
        <v>0</v>
      </c>
      <c r="L50" s="46">
        <f>'7 подр'!E50</f>
        <v>0</v>
      </c>
      <c r="M50" s="46">
        <f>'8 подр'!E50</f>
        <v>0</v>
      </c>
      <c r="N50" s="46">
        <f>'9 подр'!E50</f>
        <v>0</v>
      </c>
      <c r="O50" s="46">
        <f>'10 подр'!E50</f>
        <v>0</v>
      </c>
      <c r="P50" s="46">
        <f>'11 подр'!E50</f>
        <v>0</v>
      </c>
      <c r="Q50" s="46">
        <f>'12 подр'!E50</f>
        <v>0</v>
      </c>
      <c r="R50" s="46">
        <f>'13 подр'!E50</f>
        <v>0</v>
      </c>
      <c r="S50" s="46">
        <f>'14 подр'!E50</f>
        <v>0</v>
      </c>
      <c r="T50" s="46">
        <f>'15 подр'!E50</f>
        <v>0</v>
      </c>
      <c r="U50" s="46">
        <f>'16 подр'!E50</f>
        <v>0</v>
      </c>
      <c r="V50" s="46">
        <f>'17 подр'!E50</f>
        <v>0</v>
      </c>
      <c r="W50" s="46">
        <f>'18 подр'!E50</f>
        <v>0</v>
      </c>
      <c r="X50" s="46">
        <f>'19 подр'!E50</f>
        <v>0</v>
      </c>
      <c r="Y50" s="46">
        <f>'20 подр'!E50</f>
        <v>0</v>
      </c>
      <c r="Z50" s="46">
        <f>'21 подр'!E50</f>
        <v>0</v>
      </c>
    </row>
    <row r="51" spans="1:26" s="37" customFormat="1" ht="15" customHeight="1">
      <c r="A51" s="35">
        <v>42</v>
      </c>
      <c r="B51" s="85" t="s">
        <v>22</v>
      </c>
      <c r="C51" s="85"/>
      <c r="D51" s="38" t="s">
        <v>211</v>
      </c>
      <c r="E51" s="59">
        <f t="shared" si="0"/>
        <v>0</v>
      </c>
      <c r="F51" s="46">
        <f>'1 подр'!E51</f>
        <v>0</v>
      </c>
      <c r="G51" s="46">
        <f>'2 подр'!E51</f>
        <v>0</v>
      </c>
      <c r="H51" s="46">
        <f>'3 подр'!E51</f>
        <v>0</v>
      </c>
      <c r="I51" s="46">
        <f>'4 подр'!E51</f>
        <v>0</v>
      </c>
      <c r="J51" s="46">
        <f>'5 подр'!E51</f>
        <v>0</v>
      </c>
      <c r="K51" s="46">
        <f>'6 подр'!E51</f>
        <v>0</v>
      </c>
      <c r="L51" s="46">
        <f>'7 подр'!E51</f>
        <v>0</v>
      </c>
      <c r="M51" s="46">
        <f>'8 подр'!E51</f>
        <v>0</v>
      </c>
      <c r="N51" s="46">
        <f>'9 подр'!E51</f>
        <v>0</v>
      </c>
      <c r="O51" s="46">
        <f>'10 подр'!E51</f>
        <v>0</v>
      </c>
      <c r="P51" s="46">
        <f>'11 подр'!E51</f>
        <v>0</v>
      </c>
      <c r="Q51" s="46">
        <f>'12 подр'!E51</f>
        <v>0</v>
      </c>
      <c r="R51" s="46">
        <f>'13 подр'!E51</f>
        <v>0</v>
      </c>
      <c r="S51" s="46">
        <f>'14 подр'!E51</f>
        <v>0</v>
      </c>
      <c r="T51" s="46">
        <f>'15 подр'!E51</f>
        <v>0</v>
      </c>
      <c r="U51" s="46">
        <f>'16 подр'!E51</f>
        <v>0</v>
      </c>
      <c r="V51" s="46">
        <f>'17 подр'!E51</f>
        <v>0</v>
      </c>
      <c r="W51" s="46">
        <f>'18 подр'!E51</f>
        <v>0</v>
      </c>
      <c r="X51" s="46">
        <f>'19 подр'!E51</f>
        <v>0</v>
      </c>
      <c r="Y51" s="46">
        <f>'20 подр'!E51</f>
        <v>0</v>
      </c>
      <c r="Z51" s="46">
        <f>'21 подр'!E51</f>
        <v>0</v>
      </c>
    </row>
    <row r="52" spans="1:26" s="37" customFormat="1" ht="15" customHeight="1">
      <c r="A52" s="35">
        <v>43</v>
      </c>
      <c r="B52" s="85" t="s">
        <v>20</v>
      </c>
      <c r="C52" s="85"/>
      <c r="D52" s="38" t="s">
        <v>212</v>
      </c>
      <c r="E52" s="59">
        <f t="shared" si="0"/>
        <v>0</v>
      </c>
      <c r="F52" s="46">
        <f>'1 подр'!E52</f>
        <v>0</v>
      </c>
      <c r="G52" s="46">
        <f>'2 подр'!E52</f>
        <v>0</v>
      </c>
      <c r="H52" s="46">
        <f>'3 подр'!E52</f>
        <v>0</v>
      </c>
      <c r="I52" s="46">
        <f>'4 подр'!E52</f>
        <v>0</v>
      </c>
      <c r="J52" s="46">
        <f>'5 подр'!E52</f>
        <v>0</v>
      </c>
      <c r="K52" s="46">
        <f>'6 подр'!E52</f>
        <v>0</v>
      </c>
      <c r="L52" s="46">
        <f>'7 подр'!E52</f>
        <v>0</v>
      </c>
      <c r="M52" s="46">
        <f>'8 подр'!E52</f>
        <v>0</v>
      </c>
      <c r="N52" s="46">
        <f>'9 подр'!E52</f>
        <v>0</v>
      </c>
      <c r="O52" s="46">
        <f>'10 подр'!E52</f>
        <v>0</v>
      </c>
      <c r="P52" s="46">
        <f>'11 подр'!E52</f>
        <v>0</v>
      </c>
      <c r="Q52" s="46">
        <f>'12 подр'!E52</f>
        <v>0</v>
      </c>
      <c r="R52" s="46">
        <f>'13 подр'!E52</f>
        <v>0</v>
      </c>
      <c r="S52" s="46">
        <f>'14 подр'!E52</f>
        <v>0</v>
      </c>
      <c r="T52" s="46">
        <f>'15 подр'!E52</f>
        <v>0</v>
      </c>
      <c r="U52" s="46">
        <f>'16 подр'!E52</f>
        <v>0</v>
      </c>
      <c r="V52" s="46">
        <f>'17 подр'!E52</f>
        <v>0</v>
      </c>
      <c r="W52" s="46">
        <f>'18 подр'!E52</f>
        <v>0</v>
      </c>
      <c r="X52" s="46">
        <f>'19 подр'!E52</f>
        <v>0</v>
      </c>
      <c r="Y52" s="46">
        <f>'20 подр'!E52</f>
        <v>0</v>
      </c>
      <c r="Z52" s="46">
        <f>'21 подр'!E52</f>
        <v>0</v>
      </c>
    </row>
    <row r="53" spans="1:26" s="37" customFormat="1" ht="15" customHeight="1">
      <c r="A53" s="35">
        <v>44</v>
      </c>
      <c r="B53" s="85" t="s">
        <v>18</v>
      </c>
      <c r="C53" s="85"/>
      <c r="D53" s="38" t="s">
        <v>213</v>
      </c>
      <c r="E53" s="59">
        <f t="shared" si="0"/>
        <v>0</v>
      </c>
      <c r="F53" s="46">
        <f>'1 подр'!E53</f>
        <v>0</v>
      </c>
      <c r="G53" s="46">
        <f>'2 подр'!E53</f>
        <v>0</v>
      </c>
      <c r="H53" s="46">
        <f>'3 подр'!E53</f>
        <v>0</v>
      </c>
      <c r="I53" s="46">
        <f>'4 подр'!E53</f>
        <v>0</v>
      </c>
      <c r="J53" s="46">
        <f>'5 подр'!E53</f>
        <v>0</v>
      </c>
      <c r="K53" s="46">
        <f>'6 подр'!E53</f>
        <v>0</v>
      </c>
      <c r="L53" s="46">
        <f>'7 подр'!E53</f>
        <v>0</v>
      </c>
      <c r="M53" s="46">
        <f>'8 подр'!E53</f>
        <v>0</v>
      </c>
      <c r="N53" s="46">
        <f>'9 подр'!E53</f>
        <v>0</v>
      </c>
      <c r="O53" s="46">
        <f>'10 подр'!E53</f>
        <v>0</v>
      </c>
      <c r="P53" s="46">
        <f>'11 подр'!E53</f>
        <v>0</v>
      </c>
      <c r="Q53" s="46">
        <f>'12 подр'!E53</f>
        <v>0</v>
      </c>
      <c r="R53" s="46">
        <f>'13 подр'!E53</f>
        <v>0</v>
      </c>
      <c r="S53" s="46">
        <f>'14 подр'!E53</f>
        <v>0</v>
      </c>
      <c r="T53" s="46">
        <f>'15 подр'!E53</f>
        <v>0</v>
      </c>
      <c r="U53" s="46">
        <f>'16 подр'!E53</f>
        <v>0</v>
      </c>
      <c r="V53" s="46">
        <f>'17 подр'!E53</f>
        <v>0</v>
      </c>
      <c r="W53" s="46">
        <f>'18 подр'!E53</f>
        <v>0</v>
      </c>
      <c r="X53" s="46">
        <f>'19 подр'!E53</f>
        <v>0</v>
      </c>
      <c r="Y53" s="46">
        <f>'20 подр'!E53</f>
        <v>0</v>
      </c>
      <c r="Z53" s="46">
        <f>'21 подр'!E53</f>
        <v>0</v>
      </c>
    </row>
    <row r="54" spans="1:26" s="37" customFormat="1" ht="15" customHeight="1">
      <c r="A54" s="35">
        <v>45</v>
      </c>
      <c r="B54" s="85" t="s">
        <v>195</v>
      </c>
      <c r="C54" s="85"/>
      <c r="D54" s="38" t="s">
        <v>214</v>
      </c>
      <c r="E54" s="59">
        <f t="shared" si="0"/>
        <v>0</v>
      </c>
      <c r="F54" s="46">
        <f>'1 подр'!E54</f>
        <v>0</v>
      </c>
      <c r="G54" s="46">
        <f>'2 подр'!E54</f>
        <v>0</v>
      </c>
      <c r="H54" s="46">
        <f>'3 подр'!E54</f>
        <v>0</v>
      </c>
      <c r="I54" s="46">
        <f>'4 подр'!E54</f>
        <v>0</v>
      </c>
      <c r="J54" s="46">
        <f>'5 подр'!E54</f>
        <v>0</v>
      </c>
      <c r="K54" s="46">
        <f>'6 подр'!E54</f>
        <v>0</v>
      </c>
      <c r="L54" s="46">
        <f>'7 подр'!E54</f>
        <v>0</v>
      </c>
      <c r="M54" s="46">
        <f>'8 подр'!E54</f>
        <v>0</v>
      </c>
      <c r="N54" s="46">
        <f>'9 подр'!E54</f>
        <v>0</v>
      </c>
      <c r="O54" s="46">
        <f>'10 подр'!E54</f>
        <v>0</v>
      </c>
      <c r="P54" s="46">
        <f>'11 подр'!E54</f>
        <v>0</v>
      </c>
      <c r="Q54" s="46">
        <f>'12 подр'!E54</f>
        <v>0</v>
      </c>
      <c r="R54" s="46">
        <f>'13 подр'!E54</f>
        <v>0</v>
      </c>
      <c r="S54" s="46">
        <f>'14 подр'!E54</f>
        <v>0</v>
      </c>
      <c r="T54" s="46">
        <f>'15 подр'!E54</f>
        <v>0</v>
      </c>
      <c r="U54" s="46">
        <f>'16 подр'!E54</f>
        <v>0</v>
      </c>
      <c r="V54" s="46">
        <f>'17 подр'!E54</f>
        <v>0</v>
      </c>
      <c r="W54" s="46">
        <f>'18 подр'!E54</f>
        <v>0</v>
      </c>
      <c r="X54" s="46">
        <f>'19 подр'!E54</f>
        <v>0</v>
      </c>
      <c r="Y54" s="46">
        <f>'20 подр'!E54</f>
        <v>0</v>
      </c>
      <c r="Z54" s="46">
        <f>'21 подр'!E54</f>
        <v>0</v>
      </c>
    </row>
    <row r="55" spans="1:26" s="37" customFormat="1" ht="15" customHeight="1">
      <c r="A55" s="35">
        <v>46</v>
      </c>
      <c r="B55" s="85" t="s">
        <v>183</v>
      </c>
      <c r="C55" s="85"/>
      <c r="D55" s="38" t="s">
        <v>215</v>
      </c>
      <c r="E55" s="59">
        <f t="shared" si="0"/>
        <v>0</v>
      </c>
      <c r="F55" s="46">
        <f>'1 подр'!E55</f>
        <v>0</v>
      </c>
      <c r="G55" s="46">
        <f>'2 подр'!E55</f>
        <v>0</v>
      </c>
      <c r="H55" s="46">
        <f>'3 подр'!E55</f>
        <v>0</v>
      </c>
      <c r="I55" s="46">
        <f>'4 подр'!E55</f>
        <v>0</v>
      </c>
      <c r="J55" s="46">
        <f>'5 подр'!E55</f>
        <v>0</v>
      </c>
      <c r="K55" s="46">
        <f>'6 подр'!E55</f>
        <v>0</v>
      </c>
      <c r="L55" s="46">
        <f>'7 подр'!E55</f>
        <v>0</v>
      </c>
      <c r="M55" s="46">
        <f>'8 подр'!E55</f>
        <v>0</v>
      </c>
      <c r="N55" s="46">
        <f>'9 подр'!E55</f>
        <v>0</v>
      </c>
      <c r="O55" s="46">
        <f>'10 подр'!E55</f>
        <v>0</v>
      </c>
      <c r="P55" s="46">
        <f>'11 подр'!E55</f>
        <v>0</v>
      </c>
      <c r="Q55" s="46">
        <f>'12 подр'!E55</f>
        <v>0</v>
      </c>
      <c r="R55" s="46">
        <f>'13 подр'!E55</f>
        <v>0</v>
      </c>
      <c r="S55" s="46">
        <f>'14 подр'!E55</f>
        <v>0</v>
      </c>
      <c r="T55" s="46">
        <f>'15 подр'!E55</f>
        <v>0</v>
      </c>
      <c r="U55" s="46">
        <f>'16 подр'!E55</f>
        <v>0</v>
      </c>
      <c r="V55" s="46">
        <f>'17 подр'!E55</f>
        <v>0</v>
      </c>
      <c r="W55" s="46">
        <f>'18 подр'!E55</f>
        <v>0</v>
      </c>
      <c r="X55" s="46">
        <f>'19 подр'!E55</f>
        <v>0</v>
      </c>
      <c r="Y55" s="46">
        <f>'20 подр'!E55</f>
        <v>0</v>
      </c>
      <c r="Z55" s="46">
        <f>'21 подр'!E55</f>
        <v>0</v>
      </c>
    </row>
    <row r="56" spans="1:26" s="37" customFormat="1" ht="15" customHeight="1">
      <c r="A56" s="35">
        <v>47</v>
      </c>
      <c r="B56" s="101" t="s">
        <v>14</v>
      </c>
      <c r="C56" s="101"/>
      <c r="D56" s="70" t="s">
        <v>13</v>
      </c>
      <c r="E56" s="59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37" customFormat="1" ht="15" customHeight="1">
      <c r="A57" s="35">
        <v>48</v>
      </c>
      <c r="B57" s="85" t="s">
        <v>216</v>
      </c>
      <c r="C57" s="85"/>
      <c r="D57" s="38" t="s">
        <v>12</v>
      </c>
      <c r="E57" s="59">
        <f t="shared" si="0"/>
        <v>0</v>
      </c>
      <c r="F57" s="46">
        <f>'1 подр'!E57</f>
        <v>0</v>
      </c>
      <c r="G57" s="46">
        <f>'2 подр'!E57</f>
        <v>0</v>
      </c>
      <c r="H57" s="46">
        <f>'3 подр'!E57</f>
        <v>0</v>
      </c>
      <c r="I57" s="46">
        <f>'4 подр'!E57</f>
        <v>0</v>
      </c>
      <c r="J57" s="46">
        <f>'5 подр'!E57</f>
        <v>0</v>
      </c>
      <c r="K57" s="46">
        <f>'6 подр'!E57</f>
        <v>0</v>
      </c>
      <c r="L57" s="46">
        <f>'7 подр'!E57</f>
        <v>0</v>
      </c>
      <c r="M57" s="46">
        <f>'8 подр'!E57</f>
        <v>0</v>
      </c>
      <c r="N57" s="46">
        <f>'9 подр'!E57</f>
        <v>0</v>
      </c>
      <c r="O57" s="46">
        <f>'10 подр'!E57</f>
        <v>0</v>
      </c>
      <c r="P57" s="46">
        <f>'11 подр'!E57</f>
        <v>0</v>
      </c>
      <c r="Q57" s="46">
        <f>'12 подр'!E57</f>
        <v>0</v>
      </c>
      <c r="R57" s="46">
        <f>'13 подр'!E57</f>
        <v>0</v>
      </c>
      <c r="S57" s="46">
        <f>'14 подр'!E57</f>
        <v>0</v>
      </c>
      <c r="T57" s="46">
        <f>'15 подр'!E57</f>
        <v>0</v>
      </c>
      <c r="U57" s="46">
        <f>'16 подр'!E57</f>
        <v>0</v>
      </c>
      <c r="V57" s="46">
        <f>'17 подр'!E57</f>
        <v>0</v>
      </c>
      <c r="W57" s="46">
        <f>'18 подр'!E57</f>
        <v>0</v>
      </c>
      <c r="X57" s="46">
        <f>'19 подр'!E57</f>
        <v>0</v>
      </c>
      <c r="Y57" s="46">
        <f>'20 подр'!E57</f>
        <v>0</v>
      </c>
      <c r="Z57" s="46">
        <f>'21 подр'!E57</f>
        <v>0</v>
      </c>
    </row>
    <row r="58" spans="1:26" s="37" customFormat="1" ht="15" customHeight="1">
      <c r="A58" s="35">
        <v>49</v>
      </c>
      <c r="B58" s="85" t="s">
        <v>186</v>
      </c>
      <c r="C58" s="85"/>
      <c r="D58" s="38" t="s">
        <v>11</v>
      </c>
      <c r="E58" s="59">
        <f t="shared" si="0"/>
        <v>0</v>
      </c>
      <c r="F58" s="46">
        <f>'1 подр'!E58</f>
        <v>0</v>
      </c>
      <c r="G58" s="46">
        <f>'2 подр'!E58</f>
        <v>0</v>
      </c>
      <c r="H58" s="46">
        <f>'3 подр'!E58</f>
        <v>0</v>
      </c>
      <c r="I58" s="46">
        <f>'4 подр'!E58</f>
        <v>0</v>
      </c>
      <c r="J58" s="46">
        <f>'5 подр'!E58</f>
        <v>0</v>
      </c>
      <c r="K58" s="46">
        <f>'6 подр'!E58</f>
        <v>0</v>
      </c>
      <c r="L58" s="46">
        <f>'7 подр'!E58</f>
        <v>0</v>
      </c>
      <c r="M58" s="46">
        <f>'8 подр'!E58</f>
        <v>0</v>
      </c>
      <c r="N58" s="46">
        <f>'9 подр'!E58</f>
        <v>0</v>
      </c>
      <c r="O58" s="46">
        <f>'10 подр'!E58</f>
        <v>0</v>
      </c>
      <c r="P58" s="46">
        <f>'11 подр'!E58</f>
        <v>0</v>
      </c>
      <c r="Q58" s="46">
        <f>'12 подр'!E58</f>
        <v>0</v>
      </c>
      <c r="R58" s="46">
        <f>'13 подр'!E58</f>
        <v>0</v>
      </c>
      <c r="S58" s="46">
        <f>'14 подр'!E58</f>
        <v>0</v>
      </c>
      <c r="T58" s="46">
        <f>'15 подр'!E58</f>
        <v>0</v>
      </c>
      <c r="U58" s="46">
        <f>'16 подр'!E58</f>
        <v>0</v>
      </c>
      <c r="V58" s="46">
        <f>'17 подр'!E58</f>
        <v>0</v>
      </c>
      <c r="W58" s="46">
        <f>'18 подр'!E58</f>
        <v>0</v>
      </c>
      <c r="X58" s="46">
        <f>'19 подр'!E58</f>
        <v>0</v>
      </c>
      <c r="Y58" s="46">
        <f>'20 подр'!E58</f>
        <v>0</v>
      </c>
      <c r="Z58" s="46">
        <f>'21 подр'!E58</f>
        <v>0</v>
      </c>
    </row>
    <row r="59" spans="1:26" s="37" customFormat="1" ht="15" customHeight="1">
      <c r="A59" s="35">
        <v>50</v>
      </c>
      <c r="B59" s="85" t="s">
        <v>65</v>
      </c>
      <c r="C59" s="85"/>
      <c r="D59" s="38" t="s">
        <v>10</v>
      </c>
      <c r="E59" s="59">
        <f t="shared" si="0"/>
        <v>0</v>
      </c>
      <c r="F59" s="46">
        <f>'1 подр'!E59</f>
        <v>0</v>
      </c>
      <c r="G59" s="46">
        <f>'2 подр'!E59</f>
        <v>0</v>
      </c>
      <c r="H59" s="46">
        <f>'3 подр'!E59</f>
        <v>0</v>
      </c>
      <c r="I59" s="46">
        <f>'4 подр'!E59</f>
        <v>0</v>
      </c>
      <c r="J59" s="46">
        <f>'5 подр'!E59</f>
        <v>0</v>
      </c>
      <c r="K59" s="46">
        <f>'6 подр'!E59</f>
        <v>0</v>
      </c>
      <c r="L59" s="46">
        <f>'7 подр'!E59</f>
        <v>0</v>
      </c>
      <c r="M59" s="46">
        <f>'8 подр'!E59</f>
        <v>0</v>
      </c>
      <c r="N59" s="46">
        <f>'9 подр'!E59</f>
        <v>0</v>
      </c>
      <c r="O59" s="46">
        <f>'10 подр'!E59</f>
        <v>0</v>
      </c>
      <c r="P59" s="46">
        <f>'11 подр'!E59</f>
        <v>0</v>
      </c>
      <c r="Q59" s="46">
        <f>'12 подр'!E59</f>
        <v>0</v>
      </c>
      <c r="R59" s="46">
        <f>'13 подр'!E59</f>
        <v>0</v>
      </c>
      <c r="S59" s="46">
        <f>'14 подр'!E59</f>
        <v>0</v>
      </c>
      <c r="T59" s="46">
        <f>'15 подр'!E59</f>
        <v>0</v>
      </c>
      <c r="U59" s="46">
        <f>'16 подр'!E59</f>
        <v>0</v>
      </c>
      <c r="V59" s="46">
        <f>'17 подр'!E59</f>
        <v>0</v>
      </c>
      <c r="W59" s="46">
        <f>'18 подр'!E59</f>
        <v>0</v>
      </c>
      <c r="X59" s="46">
        <f>'19 подр'!E59</f>
        <v>0</v>
      </c>
      <c r="Y59" s="46">
        <f>'20 подр'!E59</f>
        <v>0</v>
      </c>
      <c r="Z59" s="46">
        <f>'21 подр'!E59</f>
        <v>0</v>
      </c>
    </row>
    <row r="60" spans="1:26" s="37" customFormat="1" ht="15" customHeight="1">
      <c r="A60" s="35">
        <v>51</v>
      </c>
      <c r="B60" s="85" t="s">
        <v>63</v>
      </c>
      <c r="C60" s="85"/>
      <c r="D60" s="38" t="s">
        <v>9</v>
      </c>
      <c r="E60" s="59">
        <f t="shared" si="0"/>
        <v>0</v>
      </c>
      <c r="F60" s="46">
        <f>'1 подр'!E60</f>
        <v>0</v>
      </c>
      <c r="G60" s="46">
        <f>'2 подр'!E60</f>
        <v>0</v>
      </c>
      <c r="H60" s="46">
        <f>'3 подр'!E60</f>
        <v>0</v>
      </c>
      <c r="I60" s="46">
        <f>'4 подр'!E60</f>
        <v>0</v>
      </c>
      <c r="J60" s="46">
        <f>'5 подр'!E60</f>
        <v>0</v>
      </c>
      <c r="K60" s="46">
        <f>'6 подр'!E60</f>
        <v>0</v>
      </c>
      <c r="L60" s="46">
        <f>'7 подр'!E60</f>
        <v>0</v>
      </c>
      <c r="M60" s="46">
        <f>'8 подр'!E60</f>
        <v>0</v>
      </c>
      <c r="N60" s="46">
        <f>'9 подр'!E60</f>
        <v>0</v>
      </c>
      <c r="O60" s="46">
        <f>'10 подр'!E60</f>
        <v>0</v>
      </c>
      <c r="P60" s="46">
        <f>'11 подр'!E60</f>
        <v>0</v>
      </c>
      <c r="Q60" s="46">
        <f>'12 подр'!E60</f>
        <v>0</v>
      </c>
      <c r="R60" s="46">
        <f>'13 подр'!E60</f>
        <v>0</v>
      </c>
      <c r="S60" s="46">
        <f>'14 подр'!E60</f>
        <v>0</v>
      </c>
      <c r="T60" s="46">
        <f>'15 подр'!E60</f>
        <v>0</v>
      </c>
      <c r="U60" s="46">
        <f>'16 подр'!E60</f>
        <v>0</v>
      </c>
      <c r="V60" s="46">
        <f>'17 подр'!E60</f>
        <v>0</v>
      </c>
      <c r="W60" s="46">
        <f>'18 подр'!E60</f>
        <v>0</v>
      </c>
      <c r="X60" s="46">
        <f>'19 подр'!E60</f>
        <v>0</v>
      </c>
      <c r="Y60" s="46">
        <f>'20 подр'!E60</f>
        <v>0</v>
      </c>
      <c r="Z60" s="46">
        <f>'21 подр'!E60</f>
        <v>0</v>
      </c>
    </row>
    <row r="61" spans="1:26" s="37" customFormat="1" ht="15" customHeight="1">
      <c r="A61" s="35">
        <v>52</v>
      </c>
      <c r="B61" s="85" t="s">
        <v>192</v>
      </c>
      <c r="C61" s="85"/>
      <c r="D61" s="38" t="s">
        <v>8</v>
      </c>
      <c r="E61" s="59">
        <f t="shared" si="0"/>
        <v>0</v>
      </c>
      <c r="F61" s="46">
        <f>'1 подр'!E61</f>
        <v>0</v>
      </c>
      <c r="G61" s="46">
        <f>'2 подр'!E61</f>
        <v>0</v>
      </c>
      <c r="H61" s="46">
        <f>'3 подр'!E61</f>
        <v>0</v>
      </c>
      <c r="I61" s="46">
        <f>'4 подр'!E61</f>
        <v>0</v>
      </c>
      <c r="J61" s="46">
        <f>'5 подр'!E61</f>
        <v>0</v>
      </c>
      <c r="K61" s="46">
        <f>'6 подр'!E61</f>
        <v>0</v>
      </c>
      <c r="L61" s="46">
        <f>'7 подр'!E61</f>
        <v>0</v>
      </c>
      <c r="M61" s="46">
        <f>'8 подр'!E61</f>
        <v>0</v>
      </c>
      <c r="N61" s="46">
        <f>'9 подр'!E61</f>
        <v>0</v>
      </c>
      <c r="O61" s="46">
        <f>'10 подр'!E61</f>
        <v>0</v>
      </c>
      <c r="P61" s="46">
        <f>'11 подр'!E61</f>
        <v>0</v>
      </c>
      <c r="Q61" s="46">
        <f>'12 подр'!E61</f>
        <v>0</v>
      </c>
      <c r="R61" s="46">
        <f>'13 подр'!E61</f>
        <v>0</v>
      </c>
      <c r="S61" s="46">
        <f>'14 подр'!E61</f>
        <v>0</v>
      </c>
      <c r="T61" s="46">
        <f>'15 подр'!E61</f>
        <v>0</v>
      </c>
      <c r="U61" s="46">
        <f>'16 подр'!E61</f>
        <v>0</v>
      </c>
      <c r="V61" s="46">
        <f>'17 подр'!E61</f>
        <v>0</v>
      </c>
      <c r="W61" s="46">
        <f>'18 подр'!E61</f>
        <v>0</v>
      </c>
      <c r="X61" s="46">
        <f>'19 подр'!E61</f>
        <v>0</v>
      </c>
      <c r="Y61" s="46">
        <f>'20 подр'!E61</f>
        <v>0</v>
      </c>
      <c r="Z61" s="46">
        <f>'21 подр'!E61</f>
        <v>0</v>
      </c>
    </row>
    <row r="62" spans="1:26" s="37" customFormat="1" ht="15" customHeight="1">
      <c r="A62" s="35">
        <v>53</v>
      </c>
      <c r="B62" s="85" t="s">
        <v>193</v>
      </c>
      <c r="C62" s="85"/>
      <c r="D62" s="38" t="s">
        <v>7</v>
      </c>
      <c r="E62" s="59">
        <f t="shared" si="0"/>
        <v>0</v>
      </c>
      <c r="F62" s="46">
        <f>'1 подр'!E62</f>
        <v>0</v>
      </c>
      <c r="G62" s="46">
        <f>'2 подр'!E62</f>
        <v>0</v>
      </c>
      <c r="H62" s="46">
        <f>'3 подр'!E62</f>
        <v>0</v>
      </c>
      <c r="I62" s="46">
        <f>'4 подр'!E62</f>
        <v>0</v>
      </c>
      <c r="J62" s="46">
        <f>'5 подр'!E62</f>
        <v>0</v>
      </c>
      <c r="K62" s="46">
        <f>'6 подр'!E62</f>
        <v>0</v>
      </c>
      <c r="L62" s="46">
        <f>'7 подр'!E62</f>
        <v>0</v>
      </c>
      <c r="M62" s="46">
        <f>'8 подр'!E62</f>
        <v>0</v>
      </c>
      <c r="N62" s="46">
        <f>'9 подр'!E62</f>
        <v>0</v>
      </c>
      <c r="O62" s="46">
        <f>'10 подр'!E62</f>
        <v>0</v>
      </c>
      <c r="P62" s="46">
        <f>'11 подр'!E62</f>
        <v>0</v>
      </c>
      <c r="Q62" s="46">
        <f>'12 подр'!E62</f>
        <v>0</v>
      </c>
      <c r="R62" s="46">
        <f>'13 подр'!E62</f>
        <v>0</v>
      </c>
      <c r="S62" s="46">
        <f>'14 подр'!E62</f>
        <v>0</v>
      </c>
      <c r="T62" s="46">
        <f>'15 подр'!E62</f>
        <v>0</v>
      </c>
      <c r="U62" s="46">
        <f>'16 подр'!E62</f>
        <v>0</v>
      </c>
      <c r="V62" s="46">
        <f>'17 подр'!E62</f>
        <v>0</v>
      </c>
      <c r="W62" s="46">
        <f>'18 подр'!E62</f>
        <v>0</v>
      </c>
      <c r="X62" s="46">
        <f>'19 подр'!E62</f>
        <v>0</v>
      </c>
      <c r="Y62" s="46">
        <f>'20 подр'!E62</f>
        <v>0</v>
      </c>
      <c r="Z62" s="46">
        <f>'21 подр'!E62</f>
        <v>0</v>
      </c>
    </row>
    <row r="63" spans="1:26" s="37" customFormat="1" ht="15" customHeight="1">
      <c r="A63" s="35">
        <v>54</v>
      </c>
      <c r="B63" s="85" t="s">
        <v>174</v>
      </c>
      <c r="C63" s="85"/>
      <c r="D63" s="38" t="s">
        <v>6</v>
      </c>
      <c r="E63" s="59">
        <f t="shared" si="0"/>
        <v>0</v>
      </c>
      <c r="F63" s="46">
        <f>'1 подр'!E63</f>
        <v>0</v>
      </c>
      <c r="G63" s="46">
        <f>'2 подр'!E63</f>
        <v>0</v>
      </c>
      <c r="H63" s="46">
        <f>'3 подр'!E63</f>
        <v>0</v>
      </c>
      <c r="I63" s="46">
        <f>'4 подр'!E63</f>
        <v>0</v>
      </c>
      <c r="J63" s="46">
        <f>'5 подр'!E63</f>
        <v>0</v>
      </c>
      <c r="K63" s="46">
        <f>'6 подр'!E63</f>
        <v>0</v>
      </c>
      <c r="L63" s="46">
        <f>'7 подр'!E63</f>
        <v>0</v>
      </c>
      <c r="M63" s="46">
        <f>'8 подр'!E63</f>
        <v>0</v>
      </c>
      <c r="N63" s="46">
        <f>'9 подр'!E63</f>
        <v>0</v>
      </c>
      <c r="O63" s="46">
        <f>'10 подр'!E63</f>
        <v>0</v>
      </c>
      <c r="P63" s="46">
        <f>'11 подр'!E63</f>
        <v>0</v>
      </c>
      <c r="Q63" s="46">
        <f>'12 подр'!E63</f>
        <v>0</v>
      </c>
      <c r="R63" s="46">
        <f>'13 подр'!E63</f>
        <v>0</v>
      </c>
      <c r="S63" s="46">
        <f>'14 подр'!E63</f>
        <v>0</v>
      </c>
      <c r="T63" s="46">
        <f>'15 подр'!E63</f>
        <v>0</v>
      </c>
      <c r="U63" s="46">
        <f>'16 подр'!E63</f>
        <v>0</v>
      </c>
      <c r="V63" s="46">
        <f>'17 подр'!E63</f>
        <v>0</v>
      </c>
      <c r="W63" s="46">
        <f>'18 подр'!E63</f>
        <v>0</v>
      </c>
      <c r="X63" s="46">
        <f>'19 подр'!E63</f>
        <v>0</v>
      </c>
      <c r="Y63" s="46">
        <f>'20 подр'!E63</f>
        <v>0</v>
      </c>
      <c r="Z63" s="46">
        <f>'21 подр'!E63</f>
        <v>0</v>
      </c>
    </row>
    <row r="64" spans="1:26" s="37" customFormat="1" ht="15" customHeight="1">
      <c r="A64" s="35">
        <v>55</v>
      </c>
      <c r="B64" s="85" t="s">
        <v>59</v>
      </c>
      <c r="C64" s="85"/>
      <c r="D64" s="38" t="s">
        <v>5</v>
      </c>
      <c r="E64" s="59">
        <f t="shared" si="0"/>
        <v>0</v>
      </c>
      <c r="F64" s="46">
        <f>'1 подр'!E64</f>
        <v>0</v>
      </c>
      <c r="G64" s="46">
        <f>'2 подр'!E64</f>
        <v>0</v>
      </c>
      <c r="H64" s="46">
        <f>'3 подр'!E64</f>
        <v>0</v>
      </c>
      <c r="I64" s="46">
        <f>'4 подр'!E64</f>
        <v>0</v>
      </c>
      <c r="J64" s="46">
        <f>'5 подр'!E64</f>
        <v>0</v>
      </c>
      <c r="K64" s="46">
        <f>'6 подр'!E64</f>
        <v>0</v>
      </c>
      <c r="L64" s="46">
        <f>'7 подр'!E64</f>
        <v>0</v>
      </c>
      <c r="M64" s="46">
        <f>'8 подр'!E64</f>
        <v>0</v>
      </c>
      <c r="N64" s="46">
        <f>'9 подр'!E64</f>
        <v>0</v>
      </c>
      <c r="O64" s="46">
        <f>'10 подр'!E64</f>
        <v>0</v>
      </c>
      <c r="P64" s="46">
        <f>'11 подр'!E64</f>
        <v>0</v>
      </c>
      <c r="Q64" s="46">
        <f>'12 подр'!E64</f>
        <v>0</v>
      </c>
      <c r="R64" s="46">
        <f>'13 подр'!E64</f>
        <v>0</v>
      </c>
      <c r="S64" s="46">
        <f>'14 подр'!E64</f>
        <v>0</v>
      </c>
      <c r="T64" s="46">
        <f>'15 подр'!E64</f>
        <v>0</v>
      </c>
      <c r="U64" s="46">
        <f>'16 подр'!E64</f>
        <v>0</v>
      </c>
      <c r="V64" s="46">
        <f>'17 подр'!E64</f>
        <v>0</v>
      </c>
      <c r="W64" s="46">
        <f>'18 подр'!E64</f>
        <v>0</v>
      </c>
      <c r="X64" s="46">
        <f>'19 подр'!E64</f>
        <v>0</v>
      </c>
      <c r="Y64" s="46">
        <f>'20 подр'!E64</f>
        <v>0</v>
      </c>
      <c r="Z64" s="46">
        <f>'21 подр'!E64</f>
        <v>0</v>
      </c>
    </row>
    <row r="65" spans="1:26" s="37" customFormat="1" ht="15" customHeight="1">
      <c r="A65" s="35">
        <v>56</v>
      </c>
      <c r="B65" s="85" t="s">
        <v>57</v>
      </c>
      <c r="C65" s="85"/>
      <c r="D65" s="38" t="s">
        <v>4</v>
      </c>
      <c r="E65" s="59">
        <f t="shared" si="0"/>
        <v>0</v>
      </c>
      <c r="F65" s="46">
        <f>'1 подр'!E65</f>
        <v>0</v>
      </c>
      <c r="G65" s="46">
        <f>'2 подр'!E65</f>
        <v>0</v>
      </c>
      <c r="H65" s="46">
        <f>'3 подр'!E65</f>
        <v>0</v>
      </c>
      <c r="I65" s="46">
        <f>'4 подр'!E65</f>
        <v>0</v>
      </c>
      <c r="J65" s="46">
        <f>'5 подр'!E65</f>
        <v>0</v>
      </c>
      <c r="K65" s="46">
        <f>'6 подр'!E65</f>
        <v>0</v>
      </c>
      <c r="L65" s="46">
        <f>'7 подр'!E65</f>
        <v>0</v>
      </c>
      <c r="M65" s="46">
        <f>'8 подр'!E65</f>
        <v>0</v>
      </c>
      <c r="N65" s="46">
        <f>'9 подр'!E65</f>
        <v>0</v>
      </c>
      <c r="O65" s="46">
        <f>'10 подр'!E65</f>
        <v>0</v>
      </c>
      <c r="P65" s="46">
        <f>'11 подр'!E65</f>
        <v>0</v>
      </c>
      <c r="Q65" s="46">
        <f>'12 подр'!E65</f>
        <v>0</v>
      </c>
      <c r="R65" s="46">
        <f>'13 подр'!E65</f>
        <v>0</v>
      </c>
      <c r="S65" s="46">
        <f>'14 подр'!E65</f>
        <v>0</v>
      </c>
      <c r="T65" s="46">
        <f>'15 подр'!E65</f>
        <v>0</v>
      </c>
      <c r="U65" s="46">
        <f>'16 подр'!E65</f>
        <v>0</v>
      </c>
      <c r="V65" s="46">
        <f>'17 подр'!E65</f>
        <v>0</v>
      </c>
      <c r="W65" s="46">
        <f>'18 подр'!E65</f>
        <v>0</v>
      </c>
      <c r="X65" s="46">
        <f>'19 подр'!E65</f>
        <v>0</v>
      </c>
      <c r="Y65" s="46">
        <f>'20 подр'!E65</f>
        <v>0</v>
      </c>
      <c r="Z65" s="46">
        <f>'21 подр'!E65</f>
        <v>0</v>
      </c>
    </row>
    <row r="66" spans="1:26" s="37" customFormat="1" ht="15" customHeight="1">
      <c r="A66" s="35">
        <v>57</v>
      </c>
      <c r="B66" s="85" t="s">
        <v>199</v>
      </c>
      <c r="C66" s="85"/>
      <c r="D66" s="38" t="s">
        <v>90</v>
      </c>
      <c r="E66" s="59">
        <f t="shared" si="0"/>
        <v>0</v>
      </c>
      <c r="F66" s="46">
        <f>'1 подр'!E66</f>
        <v>0</v>
      </c>
      <c r="G66" s="46">
        <f>'2 подр'!E66</f>
        <v>0</v>
      </c>
      <c r="H66" s="46">
        <f>'3 подр'!E66</f>
        <v>0</v>
      </c>
      <c r="I66" s="46">
        <f>'4 подр'!E66</f>
        <v>0</v>
      </c>
      <c r="J66" s="46">
        <f>'5 подр'!E66</f>
        <v>0</v>
      </c>
      <c r="K66" s="46">
        <f>'6 подр'!E66</f>
        <v>0</v>
      </c>
      <c r="L66" s="46">
        <f>'7 подр'!E66</f>
        <v>0</v>
      </c>
      <c r="M66" s="46">
        <f>'8 подр'!E66</f>
        <v>0</v>
      </c>
      <c r="N66" s="46">
        <f>'9 подр'!E66</f>
        <v>0</v>
      </c>
      <c r="O66" s="46">
        <f>'10 подр'!E66</f>
        <v>0</v>
      </c>
      <c r="P66" s="46">
        <f>'11 подр'!E66</f>
        <v>0</v>
      </c>
      <c r="Q66" s="46">
        <f>'12 подр'!E66</f>
        <v>0</v>
      </c>
      <c r="R66" s="46">
        <f>'13 подр'!E66</f>
        <v>0</v>
      </c>
      <c r="S66" s="46">
        <f>'14 подр'!E66</f>
        <v>0</v>
      </c>
      <c r="T66" s="46">
        <f>'15 подр'!E66</f>
        <v>0</v>
      </c>
      <c r="U66" s="46">
        <f>'16 подр'!E66</f>
        <v>0</v>
      </c>
      <c r="V66" s="46">
        <f>'17 подр'!E66</f>
        <v>0</v>
      </c>
      <c r="W66" s="46">
        <f>'18 подр'!E66</f>
        <v>0</v>
      </c>
      <c r="X66" s="46">
        <f>'19 подр'!E66</f>
        <v>0</v>
      </c>
      <c r="Y66" s="46">
        <f>'20 подр'!E66</f>
        <v>0</v>
      </c>
      <c r="Z66" s="46">
        <f>'21 подр'!E66</f>
        <v>0</v>
      </c>
    </row>
    <row r="67" spans="1:26" s="37" customFormat="1" ht="15" customHeight="1">
      <c r="A67" s="35">
        <v>58</v>
      </c>
      <c r="B67" s="85" t="s">
        <v>54</v>
      </c>
      <c r="C67" s="85"/>
      <c r="D67" s="38" t="s">
        <v>91</v>
      </c>
      <c r="E67" s="59">
        <f t="shared" si="0"/>
        <v>0</v>
      </c>
      <c r="F67" s="46">
        <f>'1 подр'!E67</f>
        <v>0</v>
      </c>
      <c r="G67" s="46">
        <f>'2 подр'!E67</f>
        <v>0</v>
      </c>
      <c r="H67" s="46">
        <f>'3 подр'!E67</f>
        <v>0</v>
      </c>
      <c r="I67" s="46">
        <f>'4 подр'!E67</f>
        <v>0</v>
      </c>
      <c r="J67" s="46">
        <f>'5 подр'!E67</f>
        <v>0</v>
      </c>
      <c r="K67" s="46">
        <f>'6 подр'!E67</f>
        <v>0</v>
      </c>
      <c r="L67" s="46">
        <f>'7 подр'!E67</f>
        <v>0</v>
      </c>
      <c r="M67" s="46">
        <f>'8 подр'!E67</f>
        <v>0</v>
      </c>
      <c r="N67" s="46">
        <f>'9 подр'!E67</f>
        <v>0</v>
      </c>
      <c r="O67" s="46">
        <f>'10 подр'!E67</f>
        <v>0</v>
      </c>
      <c r="P67" s="46">
        <f>'11 подр'!E67</f>
        <v>0</v>
      </c>
      <c r="Q67" s="46">
        <f>'12 подр'!E67</f>
        <v>0</v>
      </c>
      <c r="R67" s="46">
        <f>'13 подр'!E67</f>
        <v>0</v>
      </c>
      <c r="S67" s="46">
        <f>'14 подр'!E67</f>
        <v>0</v>
      </c>
      <c r="T67" s="46">
        <f>'15 подр'!E67</f>
        <v>0</v>
      </c>
      <c r="U67" s="46">
        <f>'16 подр'!E67</f>
        <v>0</v>
      </c>
      <c r="V67" s="46">
        <f>'17 подр'!E67</f>
        <v>0</v>
      </c>
      <c r="W67" s="46">
        <f>'18 подр'!E67</f>
        <v>0</v>
      </c>
      <c r="X67" s="46">
        <f>'19 подр'!E67</f>
        <v>0</v>
      </c>
      <c r="Y67" s="46">
        <f>'20 подр'!E67</f>
        <v>0</v>
      </c>
      <c r="Z67" s="46">
        <f>'21 подр'!E67</f>
        <v>0</v>
      </c>
    </row>
    <row r="68" spans="1:26" s="37" customFormat="1" ht="15" customHeight="1">
      <c r="A68" s="35">
        <v>59</v>
      </c>
      <c r="B68" s="85" t="s">
        <v>52</v>
      </c>
      <c r="C68" s="85"/>
      <c r="D68" s="38" t="s">
        <v>92</v>
      </c>
      <c r="E68" s="59">
        <f t="shared" si="0"/>
        <v>0</v>
      </c>
      <c r="F68" s="46">
        <f>'1 подр'!E68</f>
        <v>0</v>
      </c>
      <c r="G68" s="46">
        <f>'2 подр'!E68</f>
        <v>0</v>
      </c>
      <c r="H68" s="46">
        <f>'3 подр'!E68</f>
        <v>0</v>
      </c>
      <c r="I68" s="46">
        <f>'4 подр'!E68</f>
        <v>0</v>
      </c>
      <c r="J68" s="46">
        <f>'5 подр'!E68</f>
        <v>0</v>
      </c>
      <c r="K68" s="46">
        <f>'6 подр'!E68</f>
        <v>0</v>
      </c>
      <c r="L68" s="46">
        <f>'7 подр'!E68</f>
        <v>0</v>
      </c>
      <c r="M68" s="46">
        <f>'8 подр'!E68</f>
        <v>0</v>
      </c>
      <c r="N68" s="46">
        <f>'9 подр'!E68</f>
        <v>0</v>
      </c>
      <c r="O68" s="46">
        <f>'10 подр'!E68</f>
        <v>0</v>
      </c>
      <c r="P68" s="46">
        <f>'11 подр'!E68</f>
        <v>0</v>
      </c>
      <c r="Q68" s="46">
        <f>'12 подр'!E68</f>
        <v>0</v>
      </c>
      <c r="R68" s="46">
        <f>'13 подр'!E68</f>
        <v>0</v>
      </c>
      <c r="S68" s="46">
        <f>'14 подр'!E68</f>
        <v>0</v>
      </c>
      <c r="T68" s="46">
        <f>'15 подр'!E68</f>
        <v>0</v>
      </c>
      <c r="U68" s="46">
        <f>'16 подр'!E68</f>
        <v>0</v>
      </c>
      <c r="V68" s="46">
        <f>'17 подр'!E68</f>
        <v>0</v>
      </c>
      <c r="W68" s="46">
        <f>'18 подр'!E68</f>
        <v>0</v>
      </c>
      <c r="X68" s="46">
        <f>'19 подр'!E68</f>
        <v>0</v>
      </c>
      <c r="Y68" s="46">
        <f>'20 подр'!E68</f>
        <v>0</v>
      </c>
      <c r="Z68" s="46">
        <f>'21 подр'!E68</f>
        <v>0</v>
      </c>
    </row>
    <row r="69" spans="1:26" s="37" customFormat="1" ht="15" customHeight="1">
      <c r="A69" s="35">
        <v>60</v>
      </c>
      <c r="B69" s="85" t="s">
        <v>50</v>
      </c>
      <c r="C69" s="85"/>
      <c r="D69" s="38" t="s">
        <v>93</v>
      </c>
      <c r="E69" s="59">
        <f t="shared" si="0"/>
        <v>0</v>
      </c>
      <c r="F69" s="46">
        <f>'1 подр'!E69</f>
        <v>0</v>
      </c>
      <c r="G69" s="46">
        <f>'2 подр'!E69</f>
        <v>0</v>
      </c>
      <c r="H69" s="46">
        <f>'3 подр'!E69</f>
        <v>0</v>
      </c>
      <c r="I69" s="46">
        <f>'4 подр'!E69</f>
        <v>0</v>
      </c>
      <c r="J69" s="46">
        <f>'5 подр'!E69</f>
        <v>0</v>
      </c>
      <c r="K69" s="46">
        <f>'6 подр'!E69</f>
        <v>0</v>
      </c>
      <c r="L69" s="46">
        <f>'7 подр'!E69</f>
        <v>0</v>
      </c>
      <c r="M69" s="46">
        <f>'8 подр'!E69</f>
        <v>0</v>
      </c>
      <c r="N69" s="46">
        <f>'9 подр'!E69</f>
        <v>0</v>
      </c>
      <c r="O69" s="46">
        <f>'10 подр'!E69</f>
        <v>0</v>
      </c>
      <c r="P69" s="46">
        <f>'11 подр'!E69</f>
        <v>0</v>
      </c>
      <c r="Q69" s="46">
        <f>'12 подр'!E69</f>
        <v>0</v>
      </c>
      <c r="R69" s="46">
        <f>'13 подр'!E69</f>
        <v>0</v>
      </c>
      <c r="S69" s="46">
        <f>'14 подр'!E69</f>
        <v>0</v>
      </c>
      <c r="T69" s="46">
        <f>'15 подр'!E69</f>
        <v>0</v>
      </c>
      <c r="U69" s="46">
        <f>'16 подр'!E69</f>
        <v>0</v>
      </c>
      <c r="V69" s="46">
        <f>'17 подр'!E69</f>
        <v>0</v>
      </c>
      <c r="W69" s="46">
        <f>'18 подр'!E69</f>
        <v>0</v>
      </c>
      <c r="X69" s="46">
        <f>'19 подр'!E69</f>
        <v>0</v>
      </c>
      <c r="Y69" s="46">
        <f>'20 подр'!E69</f>
        <v>0</v>
      </c>
      <c r="Z69" s="46">
        <f>'21 подр'!E69</f>
        <v>0</v>
      </c>
    </row>
    <row r="70" spans="1:26" s="37" customFormat="1" ht="15" customHeight="1">
      <c r="A70" s="35">
        <v>61</v>
      </c>
      <c r="B70" s="99" t="s">
        <v>83</v>
      </c>
      <c r="C70" s="100"/>
      <c r="D70" s="38" t="s">
        <v>94</v>
      </c>
      <c r="E70" s="59">
        <f t="shared" si="0"/>
        <v>0</v>
      </c>
      <c r="F70" s="46">
        <f>'1 подр'!E70</f>
        <v>0</v>
      </c>
      <c r="G70" s="46">
        <f>'2 подр'!E70</f>
        <v>0</v>
      </c>
      <c r="H70" s="46">
        <f>'3 подр'!E70</f>
        <v>0</v>
      </c>
      <c r="I70" s="46">
        <f>'4 подр'!E70</f>
        <v>0</v>
      </c>
      <c r="J70" s="46">
        <f>'5 подр'!E70</f>
        <v>0</v>
      </c>
      <c r="K70" s="46">
        <f>'6 подр'!E70</f>
        <v>0</v>
      </c>
      <c r="L70" s="46">
        <f>'7 подр'!E70</f>
        <v>0</v>
      </c>
      <c r="M70" s="46">
        <f>'8 подр'!E70</f>
        <v>0</v>
      </c>
      <c r="N70" s="46">
        <f>'9 подр'!E70</f>
        <v>0</v>
      </c>
      <c r="O70" s="46">
        <f>'10 подр'!E70</f>
        <v>0</v>
      </c>
      <c r="P70" s="46">
        <f>'11 подр'!E70</f>
        <v>0</v>
      </c>
      <c r="Q70" s="46">
        <f>'12 подр'!E70</f>
        <v>0</v>
      </c>
      <c r="R70" s="46">
        <f>'13 подр'!E70</f>
        <v>0</v>
      </c>
      <c r="S70" s="46">
        <f>'14 подр'!E70</f>
        <v>0</v>
      </c>
      <c r="T70" s="46">
        <f>'15 подр'!E70</f>
        <v>0</v>
      </c>
      <c r="U70" s="46">
        <f>'16 подр'!E70</f>
        <v>0</v>
      </c>
      <c r="V70" s="46">
        <f>'17 подр'!E70</f>
        <v>0</v>
      </c>
      <c r="W70" s="46">
        <f>'18 подр'!E70</f>
        <v>0</v>
      </c>
      <c r="X70" s="46">
        <f>'19 подр'!E70</f>
        <v>0</v>
      </c>
      <c r="Y70" s="46">
        <f>'20 подр'!E70</f>
        <v>0</v>
      </c>
      <c r="Z70" s="46">
        <f>'21 подр'!E70</f>
        <v>0</v>
      </c>
    </row>
    <row r="71" spans="1:26" s="37" customFormat="1" ht="15" customHeight="1">
      <c r="A71" s="35">
        <v>62</v>
      </c>
      <c r="B71" s="85" t="s">
        <v>175</v>
      </c>
      <c r="C71" s="85"/>
      <c r="D71" s="38" t="s">
        <v>95</v>
      </c>
      <c r="E71" s="59">
        <f t="shared" si="0"/>
        <v>0</v>
      </c>
      <c r="F71" s="46">
        <f>'1 подр'!E71</f>
        <v>0</v>
      </c>
      <c r="G71" s="46">
        <f>'2 подр'!E71</f>
        <v>0</v>
      </c>
      <c r="H71" s="46">
        <f>'3 подр'!E71</f>
        <v>0</v>
      </c>
      <c r="I71" s="46">
        <f>'4 подр'!E71</f>
        <v>0</v>
      </c>
      <c r="J71" s="46">
        <f>'5 подр'!E71</f>
        <v>0</v>
      </c>
      <c r="K71" s="46">
        <f>'6 подр'!E71</f>
        <v>0</v>
      </c>
      <c r="L71" s="46">
        <f>'7 подр'!E71</f>
        <v>0</v>
      </c>
      <c r="M71" s="46">
        <f>'8 подр'!E71</f>
        <v>0</v>
      </c>
      <c r="N71" s="46">
        <f>'9 подр'!E71</f>
        <v>0</v>
      </c>
      <c r="O71" s="46">
        <f>'10 подр'!E71</f>
        <v>0</v>
      </c>
      <c r="P71" s="46">
        <f>'11 подр'!E71</f>
        <v>0</v>
      </c>
      <c r="Q71" s="46">
        <f>'12 подр'!E71</f>
        <v>0</v>
      </c>
      <c r="R71" s="46">
        <f>'13 подр'!E71</f>
        <v>0</v>
      </c>
      <c r="S71" s="46">
        <f>'14 подр'!E71</f>
        <v>0</v>
      </c>
      <c r="T71" s="46">
        <f>'15 подр'!E71</f>
        <v>0</v>
      </c>
      <c r="U71" s="46">
        <f>'16 подр'!E71</f>
        <v>0</v>
      </c>
      <c r="V71" s="46">
        <f>'17 подр'!E71</f>
        <v>0</v>
      </c>
      <c r="W71" s="46">
        <f>'18 подр'!E71</f>
        <v>0</v>
      </c>
      <c r="X71" s="46">
        <f>'19 подр'!E71</f>
        <v>0</v>
      </c>
      <c r="Y71" s="46">
        <f>'20 подр'!E71</f>
        <v>0</v>
      </c>
      <c r="Z71" s="46">
        <f>'21 подр'!E71</f>
        <v>0</v>
      </c>
    </row>
    <row r="72" spans="1:26" s="37" customFormat="1" ht="15" customHeight="1">
      <c r="A72" s="35">
        <v>63</v>
      </c>
      <c r="B72" s="85" t="s">
        <v>47</v>
      </c>
      <c r="C72" s="85"/>
      <c r="D72" s="38" t="s">
        <v>96</v>
      </c>
      <c r="E72" s="59">
        <f t="shared" si="0"/>
        <v>0</v>
      </c>
      <c r="F72" s="46">
        <f>'1 подр'!E72</f>
        <v>0</v>
      </c>
      <c r="G72" s="46">
        <f>'2 подр'!E72</f>
        <v>0</v>
      </c>
      <c r="H72" s="46">
        <f>'3 подр'!E72</f>
        <v>0</v>
      </c>
      <c r="I72" s="46">
        <f>'4 подр'!E72</f>
        <v>0</v>
      </c>
      <c r="J72" s="46">
        <f>'5 подр'!E72</f>
        <v>0</v>
      </c>
      <c r="K72" s="46">
        <f>'6 подр'!E72</f>
        <v>0</v>
      </c>
      <c r="L72" s="46">
        <f>'7 подр'!E72</f>
        <v>0</v>
      </c>
      <c r="M72" s="46">
        <f>'8 подр'!E72</f>
        <v>0</v>
      </c>
      <c r="N72" s="46">
        <f>'9 подр'!E72</f>
        <v>0</v>
      </c>
      <c r="O72" s="46">
        <f>'10 подр'!E72</f>
        <v>0</v>
      </c>
      <c r="P72" s="46">
        <f>'11 подр'!E72</f>
        <v>0</v>
      </c>
      <c r="Q72" s="46">
        <f>'12 подр'!E72</f>
        <v>0</v>
      </c>
      <c r="R72" s="46">
        <f>'13 подр'!E72</f>
        <v>0</v>
      </c>
      <c r="S72" s="46">
        <f>'14 подр'!E72</f>
        <v>0</v>
      </c>
      <c r="T72" s="46">
        <f>'15 подр'!E72</f>
        <v>0</v>
      </c>
      <c r="U72" s="46">
        <f>'16 подр'!E72</f>
        <v>0</v>
      </c>
      <c r="V72" s="46">
        <f>'17 подр'!E72</f>
        <v>0</v>
      </c>
      <c r="W72" s="46">
        <f>'18 подр'!E72</f>
        <v>0</v>
      </c>
      <c r="X72" s="46">
        <f>'19 подр'!E72</f>
        <v>0</v>
      </c>
      <c r="Y72" s="46">
        <f>'20 подр'!E72</f>
        <v>0</v>
      </c>
      <c r="Z72" s="46">
        <f>'21 подр'!E72</f>
        <v>0</v>
      </c>
    </row>
    <row r="73" spans="1:26" s="37" customFormat="1" ht="15" customHeight="1">
      <c r="A73" s="35">
        <v>64</v>
      </c>
      <c r="B73" s="85" t="s">
        <v>217</v>
      </c>
      <c r="C73" s="85"/>
      <c r="D73" s="38" t="s">
        <v>97</v>
      </c>
      <c r="E73" s="59">
        <f t="shared" si="0"/>
        <v>0</v>
      </c>
      <c r="F73" s="46">
        <f>'1 подр'!E73</f>
        <v>0</v>
      </c>
      <c r="G73" s="46">
        <f>'2 подр'!E73</f>
        <v>0</v>
      </c>
      <c r="H73" s="46">
        <f>'3 подр'!E73</f>
        <v>0</v>
      </c>
      <c r="I73" s="46">
        <f>'4 подр'!E73</f>
        <v>0</v>
      </c>
      <c r="J73" s="46">
        <f>'5 подр'!E73</f>
        <v>0</v>
      </c>
      <c r="K73" s="46">
        <f>'6 подр'!E73</f>
        <v>0</v>
      </c>
      <c r="L73" s="46">
        <f>'7 подр'!E73</f>
        <v>0</v>
      </c>
      <c r="M73" s="46">
        <f>'8 подр'!E73</f>
        <v>0</v>
      </c>
      <c r="N73" s="46">
        <f>'9 подр'!E73</f>
        <v>0</v>
      </c>
      <c r="O73" s="46">
        <f>'10 подр'!E73</f>
        <v>0</v>
      </c>
      <c r="P73" s="46">
        <f>'11 подр'!E73</f>
        <v>0</v>
      </c>
      <c r="Q73" s="46">
        <f>'12 подр'!E73</f>
        <v>0</v>
      </c>
      <c r="R73" s="46">
        <f>'13 подр'!E73</f>
        <v>0</v>
      </c>
      <c r="S73" s="46">
        <f>'14 подр'!E73</f>
        <v>0</v>
      </c>
      <c r="T73" s="46">
        <f>'15 подр'!E73</f>
        <v>0</v>
      </c>
      <c r="U73" s="46">
        <f>'16 подр'!E73</f>
        <v>0</v>
      </c>
      <c r="V73" s="46">
        <f>'17 подр'!E73</f>
        <v>0</v>
      </c>
      <c r="W73" s="46">
        <f>'18 подр'!E73</f>
        <v>0</v>
      </c>
      <c r="X73" s="46">
        <f>'19 подр'!E73</f>
        <v>0</v>
      </c>
      <c r="Y73" s="46">
        <f>'20 подр'!E73</f>
        <v>0</v>
      </c>
      <c r="Z73" s="46">
        <f>'21 подр'!E73</f>
        <v>0</v>
      </c>
    </row>
    <row r="74" spans="1:26" s="37" customFormat="1" ht="15" customHeight="1">
      <c r="A74" s="35">
        <v>65</v>
      </c>
      <c r="B74" s="85" t="s">
        <v>45</v>
      </c>
      <c r="C74" s="85"/>
      <c r="D74" s="38" t="s">
        <v>98</v>
      </c>
      <c r="E74" s="59">
        <f t="shared" si="0"/>
        <v>0</v>
      </c>
      <c r="F74" s="46">
        <f>'1 подр'!E74</f>
        <v>0</v>
      </c>
      <c r="G74" s="46">
        <f>'2 подр'!E74</f>
        <v>0</v>
      </c>
      <c r="H74" s="46">
        <f>'3 подр'!E74</f>
        <v>0</v>
      </c>
      <c r="I74" s="46">
        <f>'4 подр'!E74</f>
        <v>0</v>
      </c>
      <c r="J74" s="46">
        <f>'5 подр'!E74</f>
        <v>0</v>
      </c>
      <c r="K74" s="46">
        <f>'6 подр'!E74</f>
        <v>0</v>
      </c>
      <c r="L74" s="46">
        <f>'7 подр'!E74</f>
        <v>0</v>
      </c>
      <c r="M74" s="46">
        <f>'8 подр'!E74</f>
        <v>0</v>
      </c>
      <c r="N74" s="46">
        <f>'9 подр'!E74</f>
        <v>0</v>
      </c>
      <c r="O74" s="46">
        <f>'10 подр'!E74</f>
        <v>0</v>
      </c>
      <c r="P74" s="46">
        <f>'11 подр'!E74</f>
        <v>0</v>
      </c>
      <c r="Q74" s="46">
        <f>'12 подр'!E74</f>
        <v>0</v>
      </c>
      <c r="R74" s="46">
        <f>'13 подр'!E74</f>
        <v>0</v>
      </c>
      <c r="S74" s="46">
        <f>'14 подр'!E74</f>
        <v>0</v>
      </c>
      <c r="T74" s="46">
        <f>'15 подр'!E74</f>
        <v>0</v>
      </c>
      <c r="U74" s="46">
        <f>'16 подр'!E74</f>
        <v>0</v>
      </c>
      <c r="V74" s="46">
        <f>'17 подр'!E74</f>
        <v>0</v>
      </c>
      <c r="W74" s="46">
        <f>'18 подр'!E74</f>
        <v>0</v>
      </c>
      <c r="X74" s="46">
        <f>'19 подр'!E74</f>
        <v>0</v>
      </c>
      <c r="Y74" s="46">
        <f>'20 подр'!E74</f>
        <v>0</v>
      </c>
      <c r="Z74" s="46">
        <f>'21 подр'!E74</f>
        <v>0</v>
      </c>
    </row>
    <row r="75" spans="1:26" s="37" customFormat="1" ht="15" customHeight="1">
      <c r="A75" s="35">
        <v>66</v>
      </c>
      <c r="B75" s="85" t="s">
        <v>194</v>
      </c>
      <c r="C75" s="85"/>
      <c r="D75" s="38" t="s">
        <v>99</v>
      </c>
      <c r="E75" s="59">
        <f t="shared" si="0"/>
        <v>0</v>
      </c>
      <c r="F75" s="46">
        <f>'1 подр'!E75</f>
        <v>0</v>
      </c>
      <c r="G75" s="46">
        <f>'2 подр'!E75</f>
        <v>0</v>
      </c>
      <c r="H75" s="46">
        <f>'3 подр'!E75</f>
        <v>0</v>
      </c>
      <c r="I75" s="46">
        <f>'4 подр'!E75</f>
        <v>0</v>
      </c>
      <c r="J75" s="46">
        <f>'5 подр'!E75</f>
        <v>0</v>
      </c>
      <c r="K75" s="46">
        <f>'6 подр'!E75</f>
        <v>0</v>
      </c>
      <c r="L75" s="46">
        <f>'7 подр'!E75</f>
        <v>0</v>
      </c>
      <c r="M75" s="46">
        <f>'8 подр'!E75</f>
        <v>0</v>
      </c>
      <c r="N75" s="46">
        <f>'9 подр'!E75</f>
        <v>0</v>
      </c>
      <c r="O75" s="46">
        <f>'10 подр'!E75</f>
        <v>0</v>
      </c>
      <c r="P75" s="46">
        <f>'11 подр'!E75</f>
        <v>0</v>
      </c>
      <c r="Q75" s="46">
        <f>'12 подр'!E75</f>
        <v>0</v>
      </c>
      <c r="R75" s="46">
        <f>'13 подр'!E75</f>
        <v>0</v>
      </c>
      <c r="S75" s="46">
        <f>'14 подр'!E75</f>
        <v>0</v>
      </c>
      <c r="T75" s="46">
        <f>'15 подр'!E75</f>
        <v>0</v>
      </c>
      <c r="U75" s="46">
        <f>'16 подр'!E75</f>
        <v>0</v>
      </c>
      <c r="V75" s="46">
        <f>'17 подр'!E75</f>
        <v>0</v>
      </c>
      <c r="W75" s="46">
        <f>'18 подр'!E75</f>
        <v>0</v>
      </c>
      <c r="X75" s="46">
        <f>'19 подр'!E75</f>
        <v>0</v>
      </c>
      <c r="Y75" s="46">
        <f>'20 подр'!E75</f>
        <v>0</v>
      </c>
      <c r="Z75" s="46">
        <f>'21 подр'!E75</f>
        <v>0</v>
      </c>
    </row>
    <row r="76" spans="1:26" s="37" customFormat="1" ht="15" customHeight="1">
      <c r="A76" s="35">
        <v>67</v>
      </c>
      <c r="B76" s="85" t="s">
        <v>177</v>
      </c>
      <c r="C76" s="85"/>
      <c r="D76" s="38" t="s">
        <v>100</v>
      </c>
      <c r="E76" s="59">
        <f aca="true" t="shared" si="1" ref="E76:E100">SUM(F76:Z76)</f>
        <v>0</v>
      </c>
      <c r="F76" s="46">
        <f>'1 подр'!E76</f>
        <v>0</v>
      </c>
      <c r="G76" s="46">
        <f>'2 подр'!E76</f>
        <v>0</v>
      </c>
      <c r="H76" s="46">
        <f>'3 подр'!E76</f>
        <v>0</v>
      </c>
      <c r="I76" s="46">
        <f>'4 подр'!E76</f>
        <v>0</v>
      </c>
      <c r="J76" s="46">
        <f>'5 подр'!E76</f>
        <v>0</v>
      </c>
      <c r="K76" s="46">
        <f>'6 подр'!E76</f>
        <v>0</v>
      </c>
      <c r="L76" s="46">
        <f>'7 подр'!E76</f>
        <v>0</v>
      </c>
      <c r="M76" s="46">
        <f>'8 подр'!E76</f>
        <v>0</v>
      </c>
      <c r="N76" s="46">
        <f>'9 подр'!E76</f>
        <v>0</v>
      </c>
      <c r="O76" s="46">
        <f>'10 подр'!E76</f>
        <v>0</v>
      </c>
      <c r="P76" s="46">
        <f>'11 подр'!E76</f>
        <v>0</v>
      </c>
      <c r="Q76" s="46">
        <f>'12 подр'!E76</f>
        <v>0</v>
      </c>
      <c r="R76" s="46">
        <f>'13 подр'!E76</f>
        <v>0</v>
      </c>
      <c r="S76" s="46">
        <f>'14 подр'!E76</f>
        <v>0</v>
      </c>
      <c r="T76" s="46">
        <f>'15 подр'!E76</f>
        <v>0</v>
      </c>
      <c r="U76" s="46">
        <f>'16 подр'!E76</f>
        <v>0</v>
      </c>
      <c r="V76" s="46">
        <f>'17 подр'!E76</f>
        <v>0</v>
      </c>
      <c r="W76" s="46">
        <f>'18 подр'!E76</f>
        <v>0</v>
      </c>
      <c r="X76" s="46">
        <f>'19 подр'!E76</f>
        <v>0</v>
      </c>
      <c r="Y76" s="46">
        <f>'20 подр'!E76</f>
        <v>0</v>
      </c>
      <c r="Z76" s="46">
        <f>'21 подр'!E76</f>
        <v>0</v>
      </c>
    </row>
    <row r="77" spans="1:26" s="37" customFormat="1" ht="15" customHeight="1">
      <c r="A77" s="35">
        <v>68</v>
      </c>
      <c r="B77" s="85" t="s">
        <v>85</v>
      </c>
      <c r="C77" s="85"/>
      <c r="D77" s="38" t="s">
        <v>101</v>
      </c>
      <c r="E77" s="59">
        <f t="shared" si="1"/>
        <v>0</v>
      </c>
      <c r="F77" s="46">
        <f>'1 подр'!E77</f>
        <v>0</v>
      </c>
      <c r="G77" s="46">
        <f>'2 подр'!E77</f>
        <v>0</v>
      </c>
      <c r="H77" s="46">
        <f>'3 подр'!E77</f>
        <v>0</v>
      </c>
      <c r="I77" s="46">
        <f>'4 подр'!E77</f>
        <v>0</v>
      </c>
      <c r="J77" s="46">
        <f>'5 подр'!E77</f>
        <v>0</v>
      </c>
      <c r="K77" s="46">
        <f>'6 подр'!E77</f>
        <v>0</v>
      </c>
      <c r="L77" s="46">
        <f>'7 подр'!E77</f>
        <v>0</v>
      </c>
      <c r="M77" s="46">
        <f>'8 подр'!E77</f>
        <v>0</v>
      </c>
      <c r="N77" s="46">
        <f>'9 подр'!E77</f>
        <v>0</v>
      </c>
      <c r="O77" s="46">
        <f>'10 подр'!E77</f>
        <v>0</v>
      </c>
      <c r="P77" s="46">
        <f>'11 подр'!E77</f>
        <v>0</v>
      </c>
      <c r="Q77" s="46">
        <f>'12 подр'!E77</f>
        <v>0</v>
      </c>
      <c r="R77" s="46">
        <f>'13 подр'!E77</f>
        <v>0</v>
      </c>
      <c r="S77" s="46">
        <f>'14 подр'!E77</f>
        <v>0</v>
      </c>
      <c r="T77" s="46">
        <f>'15 подр'!E77</f>
        <v>0</v>
      </c>
      <c r="U77" s="46">
        <f>'16 подр'!E77</f>
        <v>0</v>
      </c>
      <c r="V77" s="46">
        <f>'17 подр'!E77</f>
        <v>0</v>
      </c>
      <c r="W77" s="46">
        <f>'18 подр'!E77</f>
        <v>0</v>
      </c>
      <c r="X77" s="46">
        <f>'19 подр'!E77</f>
        <v>0</v>
      </c>
      <c r="Y77" s="46">
        <f>'20 подр'!E77</f>
        <v>0</v>
      </c>
      <c r="Z77" s="46">
        <f>'21 подр'!E77</f>
        <v>0</v>
      </c>
    </row>
    <row r="78" spans="1:26" s="37" customFormat="1" ht="15" customHeight="1">
      <c r="A78" s="35">
        <v>69</v>
      </c>
      <c r="B78" s="85" t="s">
        <v>86</v>
      </c>
      <c r="C78" s="85"/>
      <c r="D78" s="38" t="s">
        <v>102</v>
      </c>
      <c r="E78" s="59">
        <f t="shared" si="1"/>
        <v>0</v>
      </c>
      <c r="F78" s="46">
        <f>'1 подр'!E78</f>
        <v>0</v>
      </c>
      <c r="G78" s="46">
        <f>'2 подр'!E78</f>
        <v>0</v>
      </c>
      <c r="H78" s="46">
        <f>'3 подр'!E78</f>
        <v>0</v>
      </c>
      <c r="I78" s="46">
        <f>'4 подр'!E78</f>
        <v>0</v>
      </c>
      <c r="J78" s="46">
        <f>'5 подр'!E78</f>
        <v>0</v>
      </c>
      <c r="K78" s="46">
        <f>'6 подр'!E78</f>
        <v>0</v>
      </c>
      <c r="L78" s="46">
        <f>'7 подр'!E78</f>
        <v>0</v>
      </c>
      <c r="M78" s="46">
        <f>'8 подр'!E78</f>
        <v>0</v>
      </c>
      <c r="N78" s="46">
        <f>'9 подр'!E78</f>
        <v>0</v>
      </c>
      <c r="O78" s="46">
        <f>'10 подр'!E78</f>
        <v>0</v>
      </c>
      <c r="P78" s="46">
        <f>'11 подр'!E78</f>
        <v>0</v>
      </c>
      <c r="Q78" s="46">
        <f>'12 подр'!E78</f>
        <v>0</v>
      </c>
      <c r="R78" s="46">
        <f>'13 подр'!E78</f>
        <v>0</v>
      </c>
      <c r="S78" s="46">
        <f>'14 подр'!E78</f>
        <v>0</v>
      </c>
      <c r="T78" s="46">
        <f>'15 подр'!E78</f>
        <v>0</v>
      </c>
      <c r="U78" s="46">
        <f>'16 подр'!E78</f>
        <v>0</v>
      </c>
      <c r="V78" s="46">
        <f>'17 подр'!E78</f>
        <v>0</v>
      </c>
      <c r="W78" s="46">
        <f>'18 подр'!E78</f>
        <v>0</v>
      </c>
      <c r="X78" s="46">
        <f>'19 подр'!E78</f>
        <v>0</v>
      </c>
      <c r="Y78" s="46">
        <f>'20 подр'!E78</f>
        <v>0</v>
      </c>
      <c r="Z78" s="46">
        <f>'21 подр'!E78</f>
        <v>0</v>
      </c>
    </row>
    <row r="79" spans="1:26" s="37" customFormat="1" ht="15" customHeight="1">
      <c r="A79" s="35">
        <v>70</v>
      </c>
      <c r="B79" s="85" t="s">
        <v>41</v>
      </c>
      <c r="C79" s="85"/>
      <c r="D79" s="38" t="s">
        <v>103</v>
      </c>
      <c r="E79" s="59">
        <f t="shared" si="1"/>
        <v>0</v>
      </c>
      <c r="F79" s="46">
        <f>'1 подр'!E79</f>
        <v>0</v>
      </c>
      <c r="G79" s="46">
        <f>'2 подр'!E79</f>
        <v>0</v>
      </c>
      <c r="H79" s="46">
        <f>'3 подр'!E79</f>
        <v>0</v>
      </c>
      <c r="I79" s="46">
        <f>'4 подр'!E79</f>
        <v>0</v>
      </c>
      <c r="J79" s="46">
        <f>'5 подр'!E79</f>
        <v>0</v>
      </c>
      <c r="K79" s="46">
        <f>'6 подр'!E79</f>
        <v>0</v>
      </c>
      <c r="L79" s="46">
        <f>'7 подр'!E79</f>
        <v>0</v>
      </c>
      <c r="M79" s="46">
        <f>'8 подр'!E79</f>
        <v>0</v>
      </c>
      <c r="N79" s="46">
        <f>'9 подр'!E79</f>
        <v>0</v>
      </c>
      <c r="O79" s="46">
        <f>'10 подр'!E79</f>
        <v>0</v>
      </c>
      <c r="P79" s="46">
        <f>'11 подр'!E79</f>
        <v>0</v>
      </c>
      <c r="Q79" s="46">
        <f>'12 подр'!E79</f>
        <v>0</v>
      </c>
      <c r="R79" s="46">
        <f>'13 подр'!E79</f>
        <v>0</v>
      </c>
      <c r="S79" s="46">
        <f>'14 подр'!E79</f>
        <v>0</v>
      </c>
      <c r="T79" s="46">
        <f>'15 подр'!E79</f>
        <v>0</v>
      </c>
      <c r="U79" s="46">
        <f>'16 подр'!E79</f>
        <v>0</v>
      </c>
      <c r="V79" s="46">
        <f>'17 подр'!E79</f>
        <v>0</v>
      </c>
      <c r="W79" s="46">
        <f>'18 подр'!E79</f>
        <v>0</v>
      </c>
      <c r="X79" s="46">
        <f>'19 подр'!E79</f>
        <v>0</v>
      </c>
      <c r="Y79" s="46">
        <f>'20 подр'!E79</f>
        <v>0</v>
      </c>
      <c r="Z79" s="46">
        <f>'21 подр'!E79</f>
        <v>0</v>
      </c>
    </row>
    <row r="80" spans="1:26" s="37" customFormat="1" ht="15" customHeight="1">
      <c r="A80" s="35">
        <v>71</v>
      </c>
      <c r="B80" s="85" t="s">
        <v>178</v>
      </c>
      <c r="C80" s="85"/>
      <c r="D80" s="38" t="s">
        <v>104</v>
      </c>
      <c r="E80" s="59">
        <f t="shared" si="1"/>
        <v>0</v>
      </c>
      <c r="F80" s="46">
        <f>'1 подр'!E80</f>
        <v>0</v>
      </c>
      <c r="G80" s="46">
        <f>'2 подр'!E80</f>
        <v>0</v>
      </c>
      <c r="H80" s="46">
        <f>'3 подр'!E80</f>
        <v>0</v>
      </c>
      <c r="I80" s="46">
        <f>'4 подр'!E80</f>
        <v>0</v>
      </c>
      <c r="J80" s="46">
        <f>'5 подр'!E80</f>
        <v>0</v>
      </c>
      <c r="K80" s="46">
        <f>'6 подр'!E80</f>
        <v>0</v>
      </c>
      <c r="L80" s="46">
        <f>'7 подр'!E80</f>
        <v>0</v>
      </c>
      <c r="M80" s="46">
        <f>'8 подр'!E80</f>
        <v>0</v>
      </c>
      <c r="N80" s="46">
        <f>'9 подр'!E80</f>
        <v>0</v>
      </c>
      <c r="O80" s="46">
        <f>'10 подр'!E80</f>
        <v>0</v>
      </c>
      <c r="P80" s="46">
        <f>'11 подр'!E80</f>
        <v>0</v>
      </c>
      <c r="Q80" s="46">
        <f>'12 подр'!E80</f>
        <v>0</v>
      </c>
      <c r="R80" s="46">
        <f>'13 подр'!E80</f>
        <v>0</v>
      </c>
      <c r="S80" s="46">
        <f>'14 подр'!E80</f>
        <v>0</v>
      </c>
      <c r="T80" s="46">
        <f>'15 подр'!E80</f>
        <v>0</v>
      </c>
      <c r="U80" s="46">
        <f>'16 подр'!E80</f>
        <v>0</v>
      </c>
      <c r="V80" s="46">
        <f>'17 подр'!E80</f>
        <v>0</v>
      </c>
      <c r="W80" s="46">
        <f>'18 подр'!E80</f>
        <v>0</v>
      </c>
      <c r="X80" s="46">
        <f>'19 подр'!E80</f>
        <v>0</v>
      </c>
      <c r="Y80" s="46">
        <f>'20 подр'!E80</f>
        <v>0</v>
      </c>
      <c r="Z80" s="46">
        <f>'21 подр'!E80</f>
        <v>0</v>
      </c>
    </row>
    <row r="81" spans="1:26" s="37" customFormat="1" ht="15" customHeight="1">
      <c r="A81" s="35">
        <v>72</v>
      </c>
      <c r="B81" s="85" t="s">
        <v>187</v>
      </c>
      <c r="C81" s="85"/>
      <c r="D81" s="38" t="s">
        <v>105</v>
      </c>
      <c r="E81" s="59">
        <f t="shared" si="1"/>
        <v>0</v>
      </c>
      <c r="F81" s="46">
        <f>'1 подр'!E81</f>
        <v>0</v>
      </c>
      <c r="G81" s="46">
        <f>'2 подр'!E81</f>
        <v>0</v>
      </c>
      <c r="H81" s="46">
        <f>'3 подр'!E81</f>
        <v>0</v>
      </c>
      <c r="I81" s="46">
        <f>'4 подр'!E81</f>
        <v>0</v>
      </c>
      <c r="J81" s="46">
        <f>'5 подр'!E81</f>
        <v>0</v>
      </c>
      <c r="K81" s="46">
        <f>'6 подр'!E81</f>
        <v>0</v>
      </c>
      <c r="L81" s="46">
        <f>'7 подр'!E81</f>
        <v>0</v>
      </c>
      <c r="M81" s="46">
        <f>'8 подр'!E81</f>
        <v>0</v>
      </c>
      <c r="N81" s="46">
        <f>'9 подр'!E81</f>
        <v>0</v>
      </c>
      <c r="O81" s="46">
        <f>'10 подр'!E81</f>
        <v>0</v>
      </c>
      <c r="P81" s="46">
        <f>'11 подр'!E81</f>
        <v>0</v>
      </c>
      <c r="Q81" s="46">
        <f>'12 подр'!E81</f>
        <v>0</v>
      </c>
      <c r="R81" s="46">
        <f>'13 подр'!E81</f>
        <v>0</v>
      </c>
      <c r="S81" s="46">
        <f>'14 подр'!E81</f>
        <v>0</v>
      </c>
      <c r="T81" s="46">
        <f>'15 подр'!E81</f>
        <v>0</v>
      </c>
      <c r="U81" s="46">
        <f>'16 подр'!E81</f>
        <v>0</v>
      </c>
      <c r="V81" s="46">
        <f>'17 подр'!E81</f>
        <v>0</v>
      </c>
      <c r="W81" s="46">
        <f>'18 подр'!E81</f>
        <v>0</v>
      </c>
      <c r="X81" s="46">
        <f>'19 подр'!E81</f>
        <v>0</v>
      </c>
      <c r="Y81" s="46">
        <f>'20 подр'!E81</f>
        <v>0</v>
      </c>
      <c r="Z81" s="46">
        <f>'21 подр'!E81</f>
        <v>0</v>
      </c>
    </row>
    <row r="82" spans="1:26" s="37" customFormat="1" ht="15" customHeight="1">
      <c r="A82" s="35">
        <v>73</v>
      </c>
      <c r="B82" s="85" t="s">
        <v>36</v>
      </c>
      <c r="C82" s="85"/>
      <c r="D82" s="38" t="s">
        <v>106</v>
      </c>
      <c r="E82" s="59">
        <f t="shared" si="1"/>
        <v>0</v>
      </c>
      <c r="F82" s="46">
        <f>'1 подр'!E82</f>
        <v>0</v>
      </c>
      <c r="G82" s="46">
        <f>'2 подр'!E82</f>
        <v>0</v>
      </c>
      <c r="H82" s="46">
        <f>'3 подр'!E82</f>
        <v>0</v>
      </c>
      <c r="I82" s="46">
        <f>'4 подр'!E82</f>
        <v>0</v>
      </c>
      <c r="J82" s="46">
        <f>'5 подр'!E82</f>
        <v>0</v>
      </c>
      <c r="K82" s="46">
        <f>'6 подр'!E82</f>
        <v>0</v>
      </c>
      <c r="L82" s="46">
        <f>'7 подр'!E82</f>
        <v>0</v>
      </c>
      <c r="M82" s="46">
        <f>'8 подр'!E82</f>
        <v>0</v>
      </c>
      <c r="N82" s="46">
        <f>'9 подр'!E82</f>
        <v>0</v>
      </c>
      <c r="O82" s="46">
        <f>'10 подр'!E82</f>
        <v>0</v>
      </c>
      <c r="P82" s="46">
        <f>'11 подр'!E82</f>
        <v>0</v>
      </c>
      <c r="Q82" s="46">
        <f>'12 подр'!E82</f>
        <v>0</v>
      </c>
      <c r="R82" s="46">
        <f>'13 подр'!E82</f>
        <v>0</v>
      </c>
      <c r="S82" s="46">
        <f>'14 подр'!E82</f>
        <v>0</v>
      </c>
      <c r="T82" s="46">
        <f>'15 подр'!E82</f>
        <v>0</v>
      </c>
      <c r="U82" s="46">
        <f>'16 подр'!E82</f>
        <v>0</v>
      </c>
      <c r="V82" s="46">
        <f>'17 подр'!E82</f>
        <v>0</v>
      </c>
      <c r="W82" s="46">
        <f>'18 подр'!E82</f>
        <v>0</v>
      </c>
      <c r="X82" s="46">
        <f>'19 подр'!E82</f>
        <v>0</v>
      </c>
      <c r="Y82" s="46">
        <f>'20 подр'!E82</f>
        <v>0</v>
      </c>
      <c r="Z82" s="46">
        <f>'21 подр'!E82</f>
        <v>0</v>
      </c>
    </row>
    <row r="83" spans="1:26" s="37" customFormat="1" ht="15" customHeight="1">
      <c r="A83" s="35">
        <v>74</v>
      </c>
      <c r="B83" s="85" t="s">
        <v>82</v>
      </c>
      <c r="C83" s="85"/>
      <c r="D83" s="38" t="s">
        <v>107</v>
      </c>
      <c r="E83" s="59">
        <f t="shared" si="1"/>
        <v>0</v>
      </c>
      <c r="F83" s="46">
        <f>'1 подр'!E83</f>
        <v>0</v>
      </c>
      <c r="G83" s="46">
        <f>'2 подр'!E83</f>
        <v>0</v>
      </c>
      <c r="H83" s="46">
        <f>'3 подр'!E83</f>
        <v>0</v>
      </c>
      <c r="I83" s="46">
        <f>'4 подр'!E83</f>
        <v>0</v>
      </c>
      <c r="J83" s="46">
        <f>'5 подр'!E83</f>
        <v>0</v>
      </c>
      <c r="K83" s="46">
        <f>'6 подр'!E83</f>
        <v>0</v>
      </c>
      <c r="L83" s="46">
        <f>'7 подр'!E83</f>
        <v>0</v>
      </c>
      <c r="M83" s="46">
        <f>'8 подр'!E83</f>
        <v>0</v>
      </c>
      <c r="N83" s="46">
        <f>'9 подр'!E83</f>
        <v>0</v>
      </c>
      <c r="O83" s="46">
        <f>'10 подр'!E83</f>
        <v>0</v>
      </c>
      <c r="P83" s="46">
        <f>'11 подр'!E83</f>
        <v>0</v>
      </c>
      <c r="Q83" s="46">
        <f>'12 подр'!E83</f>
        <v>0</v>
      </c>
      <c r="R83" s="46">
        <f>'13 подр'!E83</f>
        <v>0</v>
      </c>
      <c r="S83" s="46">
        <f>'14 подр'!E83</f>
        <v>0</v>
      </c>
      <c r="T83" s="46">
        <f>'15 подр'!E83</f>
        <v>0</v>
      </c>
      <c r="U83" s="46">
        <f>'16 подр'!E83</f>
        <v>0</v>
      </c>
      <c r="V83" s="46">
        <f>'17 подр'!E83</f>
        <v>0</v>
      </c>
      <c r="W83" s="46">
        <f>'18 подр'!E83</f>
        <v>0</v>
      </c>
      <c r="X83" s="46">
        <f>'19 подр'!E83</f>
        <v>0</v>
      </c>
      <c r="Y83" s="46">
        <f>'20 подр'!E83</f>
        <v>0</v>
      </c>
      <c r="Z83" s="46">
        <f>'21 подр'!E83</f>
        <v>0</v>
      </c>
    </row>
    <row r="84" spans="1:26" s="37" customFormat="1" ht="15" customHeight="1">
      <c r="A84" s="35">
        <v>75</v>
      </c>
      <c r="B84" s="85" t="s">
        <v>34</v>
      </c>
      <c r="C84" s="85"/>
      <c r="D84" s="38" t="s">
        <v>108</v>
      </c>
      <c r="E84" s="59">
        <f t="shared" si="1"/>
        <v>0</v>
      </c>
      <c r="F84" s="46">
        <f>'1 подр'!E84</f>
        <v>0</v>
      </c>
      <c r="G84" s="46">
        <f>'2 подр'!E84</f>
        <v>0</v>
      </c>
      <c r="H84" s="46">
        <f>'3 подр'!E84</f>
        <v>0</v>
      </c>
      <c r="I84" s="46">
        <f>'4 подр'!E84</f>
        <v>0</v>
      </c>
      <c r="J84" s="46">
        <f>'5 подр'!E84</f>
        <v>0</v>
      </c>
      <c r="K84" s="46">
        <f>'6 подр'!E84</f>
        <v>0</v>
      </c>
      <c r="L84" s="46">
        <f>'7 подр'!E84</f>
        <v>0</v>
      </c>
      <c r="M84" s="46">
        <f>'8 подр'!E84</f>
        <v>0</v>
      </c>
      <c r="N84" s="46">
        <f>'9 подр'!E84</f>
        <v>0</v>
      </c>
      <c r="O84" s="46">
        <f>'10 подр'!E84</f>
        <v>0</v>
      </c>
      <c r="P84" s="46">
        <f>'11 подр'!E84</f>
        <v>0</v>
      </c>
      <c r="Q84" s="46">
        <f>'12 подр'!E84</f>
        <v>0</v>
      </c>
      <c r="R84" s="46">
        <f>'13 подр'!E84</f>
        <v>0</v>
      </c>
      <c r="S84" s="46">
        <f>'14 подр'!E84</f>
        <v>0</v>
      </c>
      <c r="T84" s="46">
        <f>'15 подр'!E84</f>
        <v>0</v>
      </c>
      <c r="U84" s="46">
        <f>'16 подр'!E84</f>
        <v>0</v>
      </c>
      <c r="V84" s="46">
        <f>'17 подр'!E84</f>
        <v>0</v>
      </c>
      <c r="W84" s="46">
        <f>'18 подр'!E84</f>
        <v>0</v>
      </c>
      <c r="X84" s="46">
        <f>'19 подр'!E84</f>
        <v>0</v>
      </c>
      <c r="Y84" s="46">
        <f>'20 подр'!E84</f>
        <v>0</v>
      </c>
      <c r="Z84" s="46">
        <f>'21 подр'!E84</f>
        <v>0</v>
      </c>
    </row>
    <row r="85" spans="1:26" s="37" customFormat="1" ht="15" customHeight="1">
      <c r="A85" s="35">
        <v>76</v>
      </c>
      <c r="B85" s="85" t="s">
        <v>32</v>
      </c>
      <c r="C85" s="85"/>
      <c r="D85" s="38" t="s">
        <v>109</v>
      </c>
      <c r="E85" s="59">
        <f t="shared" si="1"/>
        <v>0</v>
      </c>
      <c r="F85" s="46">
        <f>'1 подр'!E85</f>
        <v>0</v>
      </c>
      <c r="G85" s="46">
        <f>'2 подр'!E85</f>
        <v>0</v>
      </c>
      <c r="H85" s="46">
        <f>'3 подр'!E85</f>
        <v>0</v>
      </c>
      <c r="I85" s="46">
        <f>'4 подр'!E85</f>
        <v>0</v>
      </c>
      <c r="J85" s="46">
        <f>'5 подр'!E85</f>
        <v>0</v>
      </c>
      <c r="K85" s="46">
        <f>'6 подр'!E85</f>
        <v>0</v>
      </c>
      <c r="L85" s="46">
        <f>'7 подр'!E85</f>
        <v>0</v>
      </c>
      <c r="M85" s="46">
        <f>'8 подр'!E85</f>
        <v>0</v>
      </c>
      <c r="N85" s="46">
        <f>'9 подр'!E85</f>
        <v>0</v>
      </c>
      <c r="O85" s="46">
        <f>'10 подр'!E85</f>
        <v>0</v>
      </c>
      <c r="P85" s="46">
        <f>'11 подр'!E85</f>
        <v>0</v>
      </c>
      <c r="Q85" s="46">
        <f>'12 подр'!E85</f>
        <v>0</v>
      </c>
      <c r="R85" s="46">
        <f>'13 подр'!E85</f>
        <v>0</v>
      </c>
      <c r="S85" s="46">
        <f>'14 подр'!E85</f>
        <v>0</v>
      </c>
      <c r="T85" s="46">
        <f>'15 подр'!E85</f>
        <v>0</v>
      </c>
      <c r="U85" s="46">
        <f>'16 подр'!E85</f>
        <v>0</v>
      </c>
      <c r="V85" s="46">
        <f>'17 подр'!E85</f>
        <v>0</v>
      </c>
      <c r="W85" s="46">
        <f>'18 подр'!E85</f>
        <v>0</v>
      </c>
      <c r="X85" s="46">
        <f>'19 подр'!E85</f>
        <v>0</v>
      </c>
      <c r="Y85" s="46">
        <f>'20 подр'!E85</f>
        <v>0</v>
      </c>
      <c r="Z85" s="46">
        <f>'21 подр'!E85</f>
        <v>0</v>
      </c>
    </row>
    <row r="86" spans="1:26" s="37" customFormat="1" ht="15" customHeight="1">
      <c r="A86" s="35">
        <v>77</v>
      </c>
      <c r="B86" s="85" t="s">
        <v>198</v>
      </c>
      <c r="C86" s="85"/>
      <c r="D86" s="38" t="s">
        <v>110</v>
      </c>
      <c r="E86" s="59">
        <f t="shared" si="1"/>
        <v>0</v>
      </c>
      <c r="F86" s="46">
        <f>'1 подр'!E86</f>
        <v>0</v>
      </c>
      <c r="G86" s="46">
        <f>'2 подр'!E86</f>
        <v>0</v>
      </c>
      <c r="H86" s="46">
        <f>'3 подр'!E86</f>
        <v>0</v>
      </c>
      <c r="I86" s="46">
        <f>'4 подр'!E86</f>
        <v>0</v>
      </c>
      <c r="J86" s="46">
        <f>'5 подр'!E86</f>
        <v>0</v>
      </c>
      <c r="K86" s="46">
        <f>'6 подр'!E86</f>
        <v>0</v>
      </c>
      <c r="L86" s="46">
        <f>'7 подр'!E86</f>
        <v>0</v>
      </c>
      <c r="M86" s="46">
        <f>'8 подр'!E86</f>
        <v>0</v>
      </c>
      <c r="N86" s="46">
        <f>'9 подр'!E86</f>
        <v>0</v>
      </c>
      <c r="O86" s="46">
        <f>'10 подр'!E86</f>
        <v>0</v>
      </c>
      <c r="P86" s="46">
        <f>'11 подр'!E86</f>
        <v>0</v>
      </c>
      <c r="Q86" s="46">
        <f>'12 подр'!E86</f>
        <v>0</v>
      </c>
      <c r="R86" s="46">
        <f>'13 подр'!E86</f>
        <v>0</v>
      </c>
      <c r="S86" s="46">
        <f>'14 подр'!E86</f>
        <v>0</v>
      </c>
      <c r="T86" s="46">
        <f>'15 подр'!E86</f>
        <v>0</v>
      </c>
      <c r="U86" s="46">
        <f>'16 подр'!E86</f>
        <v>0</v>
      </c>
      <c r="V86" s="46">
        <f>'17 подр'!E86</f>
        <v>0</v>
      </c>
      <c r="W86" s="46">
        <f>'18 подр'!E86</f>
        <v>0</v>
      </c>
      <c r="X86" s="46">
        <f>'19 подр'!E86</f>
        <v>0</v>
      </c>
      <c r="Y86" s="46">
        <f>'20 подр'!E86</f>
        <v>0</v>
      </c>
      <c r="Z86" s="46">
        <f>'21 подр'!E86</f>
        <v>0</v>
      </c>
    </row>
    <row r="87" spans="1:26" s="37" customFormat="1" ht="15" customHeight="1">
      <c r="A87" s="35">
        <v>78</v>
      </c>
      <c r="B87" s="85" t="s">
        <v>218</v>
      </c>
      <c r="C87" s="85"/>
      <c r="D87" s="38" t="s">
        <v>111</v>
      </c>
      <c r="E87" s="59">
        <f t="shared" si="1"/>
        <v>0</v>
      </c>
      <c r="F87" s="46">
        <f>'1 подр'!E87</f>
        <v>0</v>
      </c>
      <c r="G87" s="46">
        <f>'2 подр'!E87</f>
        <v>0</v>
      </c>
      <c r="H87" s="46">
        <f>'3 подр'!E87</f>
        <v>0</v>
      </c>
      <c r="I87" s="46">
        <f>'4 подр'!E87</f>
        <v>0</v>
      </c>
      <c r="J87" s="46">
        <f>'5 подр'!E87</f>
        <v>0</v>
      </c>
      <c r="K87" s="46">
        <f>'6 подр'!E87</f>
        <v>0</v>
      </c>
      <c r="L87" s="46">
        <f>'7 подр'!E87</f>
        <v>0</v>
      </c>
      <c r="M87" s="46">
        <f>'8 подр'!E87</f>
        <v>0</v>
      </c>
      <c r="N87" s="46">
        <f>'9 подр'!E87</f>
        <v>0</v>
      </c>
      <c r="O87" s="46">
        <f>'10 подр'!E87</f>
        <v>0</v>
      </c>
      <c r="P87" s="46">
        <f>'11 подр'!E87</f>
        <v>0</v>
      </c>
      <c r="Q87" s="46">
        <f>'12 подр'!E87</f>
        <v>0</v>
      </c>
      <c r="R87" s="46">
        <f>'13 подр'!E87</f>
        <v>0</v>
      </c>
      <c r="S87" s="46">
        <f>'14 подр'!E87</f>
        <v>0</v>
      </c>
      <c r="T87" s="46">
        <f>'15 подр'!E87</f>
        <v>0</v>
      </c>
      <c r="U87" s="46">
        <f>'16 подр'!E87</f>
        <v>0</v>
      </c>
      <c r="V87" s="46">
        <f>'17 подр'!E87</f>
        <v>0</v>
      </c>
      <c r="W87" s="46">
        <f>'18 подр'!E87</f>
        <v>0</v>
      </c>
      <c r="X87" s="46">
        <f>'19 подр'!E87</f>
        <v>0</v>
      </c>
      <c r="Y87" s="46">
        <f>'20 подр'!E87</f>
        <v>0</v>
      </c>
      <c r="Z87" s="46">
        <f>'21 подр'!E87</f>
        <v>0</v>
      </c>
    </row>
    <row r="88" spans="1:26" s="37" customFormat="1" ht="15" customHeight="1">
      <c r="A88" s="35">
        <v>79</v>
      </c>
      <c r="B88" s="85" t="s">
        <v>180</v>
      </c>
      <c r="C88" s="85"/>
      <c r="D88" s="38" t="s">
        <v>112</v>
      </c>
      <c r="E88" s="59">
        <f t="shared" si="1"/>
        <v>0</v>
      </c>
      <c r="F88" s="46">
        <f>'1 подр'!E88</f>
        <v>0</v>
      </c>
      <c r="G88" s="46">
        <f>'2 подр'!E88</f>
        <v>0</v>
      </c>
      <c r="H88" s="46">
        <f>'3 подр'!E88</f>
        <v>0</v>
      </c>
      <c r="I88" s="46">
        <f>'4 подр'!E88</f>
        <v>0</v>
      </c>
      <c r="J88" s="46">
        <f>'5 подр'!E88</f>
        <v>0</v>
      </c>
      <c r="K88" s="46">
        <f>'6 подр'!E88</f>
        <v>0</v>
      </c>
      <c r="L88" s="46">
        <f>'7 подр'!E88</f>
        <v>0</v>
      </c>
      <c r="M88" s="46">
        <f>'8 подр'!E88</f>
        <v>0</v>
      </c>
      <c r="N88" s="46">
        <f>'9 подр'!E88</f>
        <v>0</v>
      </c>
      <c r="O88" s="46">
        <f>'10 подр'!E88</f>
        <v>0</v>
      </c>
      <c r="P88" s="46">
        <f>'11 подр'!E88</f>
        <v>0</v>
      </c>
      <c r="Q88" s="46">
        <f>'12 подр'!E88</f>
        <v>0</v>
      </c>
      <c r="R88" s="46">
        <f>'13 подр'!E88</f>
        <v>0</v>
      </c>
      <c r="S88" s="46">
        <f>'14 подр'!E88</f>
        <v>0</v>
      </c>
      <c r="T88" s="46">
        <f>'15 подр'!E88</f>
        <v>0</v>
      </c>
      <c r="U88" s="46">
        <f>'16 подр'!E88</f>
        <v>0</v>
      </c>
      <c r="V88" s="46">
        <f>'17 подр'!E88</f>
        <v>0</v>
      </c>
      <c r="W88" s="46">
        <f>'18 подр'!E88</f>
        <v>0</v>
      </c>
      <c r="X88" s="46">
        <f>'19 подр'!E88</f>
        <v>0</v>
      </c>
      <c r="Y88" s="46">
        <f>'20 подр'!E88</f>
        <v>0</v>
      </c>
      <c r="Z88" s="46">
        <f>'21 подр'!E88</f>
        <v>0</v>
      </c>
    </row>
    <row r="89" spans="1:26" s="37" customFormat="1" ht="15" customHeight="1">
      <c r="A89" s="35">
        <v>80</v>
      </c>
      <c r="B89" s="99" t="s">
        <v>87</v>
      </c>
      <c r="C89" s="100"/>
      <c r="D89" s="38" t="s">
        <v>113</v>
      </c>
      <c r="E89" s="59">
        <f t="shared" si="1"/>
        <v>0</v>
      </c>
      <c r="F89" s="46">
        <f>'1 подр'!E89</f>
        <v>0</v>
      </c>
      <c r="G89" s="46">
        <f>'2 подр'!E89</f>
        <v>0</v>
      </c>
      <c r="H89" s="46">
        <f>'3 подр'!E89</f>
        <v>0</v>
      </c>
      <c r="I89" s="46">
        <f>'4 подр'!E89</f>
        <v>0</v>
      </c>
      <c r="J89" s="46">
        <f>'5 подр'!E89</f>
        <v>0</v>
      </c>
      <c r="K89" s="46">
        <f>'6 подр'!E89</f>
        <v>0</v>
      </c>
      <c r="L89" s="46">
        <f>'7 подр'!E89</f>
        <v>0</v>
      </c>
      <c r="M89" s="46">
        <f>'8 подр'!E89</f>
        <v>0</v>
      </c>
      <c r="N89" s="46">
        <f>'9 подр'!E89</f>
        <v>0</v>
      </c>
      <c r="O89" s="46">
        <f>'10 подр'!E89</f>
        <v>0</v>
      </c>
      <c r="P89" s="46">
        <f>'11 подр'!E89</f>
        <v>0</v>
      </c>
      <c r="Q89" s="46">
        <f>'12 подр'!E89</f>
        <v>0</v>
      </c>
      <c r="R89" s="46">
        <f>'13 подр'!E89</f>
        <v>0</v>
      </c>
      <c r="S89" s="46">
        <f>'14 подр'!E89</f>
        <v>0</v>
      </c>
      <c r="T89" s="46">
        <f>'15 подр'!E89</f>
        <v>0</v>
      </c>
      <c r="U89" s="46">
        <f>'16 подр'!E89</f>
        <v>0</v>
      </c>
      <c r="V89" s="46">
        <f>'17 подр'!E89</f>
        <v>0</v>
      </c>
      <c r="W89" s="46">
        <f>'18 подр'!E89</f>
        <v>0</v>
      </c>
      <c r="X89" s="46">
        <f>'19 подр'!E89</f>
        <v>0</v>
      </c>
      <c r="Y89" s="46">
        <f>'20 подр'!E89</f>
        <v>0</v>
      </c>
      <c r="Z89" s="46">
        <f>'21 подр'!E89</f>
        <v>0</v>
      </c>
    </row>
    <row r="90" spans="1:26" s="37" customFormat="1" ht="15" customHeight="1">
      <c r="A90" s="35">
        <v>81</v>
      </c>
      <c r="B90" s="99" t="s">
        <v>88</v>
      </c>
      <c r="C90" s="100"/>
      <c r="D90" s="38" t="s">
        <v>114</v>
      </c>
      <c r="E90" s="59">
        <f t="shared" si="1"/>
        <v>0</v>
      </c>
      <c r="F90" s="46">
        <f>'1 подр'!E90</f>
        <v>0</v>
      </c>
      <c r="G90" s="46">
        <f>'2 подр'!E90</f>
        <v>0</v>
      </c>
      <c r="H90" s="46">
        <f>'3 подр'!E90</f>
        <v>0</v>
      </c>
      <c r="I90" s="46">
        <f>'4 подр'!E90</f>
        <v>0</v>
      </c>
      <c r="J90" s="46">
        <f>'5 подр'!E90</f>
        <v>0</v>
      </c>
      <c r="K90" s="46">
        <f>'6 подр'!E90</f>
        <v>0</v>
      </c>
      <c r="L90" s="46">
        <f>'7 подр'!E90</f>
        <v>0</v>
      </c>
      <c r="M90" s="46">
        <f>'8 подр'!E90</f>
        <v>0</v>
      </c>
      <c r="N90" s="46">
        <f>'9 подр'!E90</f>
        <v>0</v>
      </c>
      <c r="O90" s="46">
        <f>'10 подр'!E90</f>
        <v>0</v>
      </c>
      <c r="P90" s="46">
        <f>'11 подр'!E90</f>
        <v>0</v>
      </c>
      <c r="Q90" s="46">
        <f>'12 подр'!E90</f>
        <v>0</v>
      </c>
      <c r="R90" s="46">
        <f>'13 подр'!E90</f>
        <v>0</v>
      </c>
      <c r="S90" s="46">
        <f>'14 подр'!E90</f>
        <v>0</v>
      </c>
      <c r="T90" s="46">
        <f>'15 подр'!E90</f>
        <v>0</v>
      </c>
      <c r="U90" s="46">
        <f>'16 подр'!E90</f>
        <v>0</v>
      </c>
      <c r="V90" s="46">
        <f>'17 подр'!E90</f>
        <v>0</v>
      </c>
      <c r="W90" s="46">
        <f>'18 подр'!E90</f>
        <v>0</v>
      </c>
      <c r="X90" s="46">
        <f>'19 подр'!E90</f>
        <v>0</v>
      </c>
      <c r="Y90" s="46">
        <f>'20 подр'!E90</f>
        <v>0</v>
      </c>
      <c r="Z90" s="46">
        <f>'21 подр'!E90</f>
        <v>0</v>
      </c>
    </row>
    <row r="91" spans="1:26" s="37" customFormat="1" ht="15" customHeight="1">
      <c r="A91" s="35">
        <v>82</v>
      </c>
      <c r="B91" s="85" t="s">
        <v>181</v>
      </c>
      <c r="C91" s="85"/>
      <c r="D91" s="38" t="s">
        <v>115</v>
      </c>
      <c r="E91" s="59">
        <f t="shared" si="1"/>
        <v>0</v>
      </c>
      <c r="F91" s="46">
        <f>'1 подр'!E91</f>
        <v>0</v>
      </c>
      <c r="G91" s="46">
        <f>'2 подр'!E91</f>
        <v>0</v>
      </c>
      <c r="H91" s="46">
        <f>'3 подр'!E91</f>
        <v>0</v>
      </c>
      <c r="I91" s="46">
        <f>'4 подр'!E91</f>
        <v>0</v>
      </c>
      <c r="J91" s="46">
        <f>'5 подр'!E91</f>
        <v>0</v>
      </c>
      <c r="K91" s="46">
        <f>'6 подр'!E91</f>
        <v>0</v>
      </c>
      <c r="L91" s="46">
        <f>'7 подр'!E91</f>
        <v>0</v>
      </c>
      <c r="M91" s="46">
        <f>'8 подр'!E91</f>
        <v>0</v>
      </c>
      <c r="N91" s="46">
        <f>'9 подр'!E91</f>
        <v>0</v>
      </c>
      <c r="O91" s="46">
        <f>'10 подр'!E91</f>
        <v>0</v>
      </c>
      <c r="P91" s="46">
        <f>'11 подр'!E91</f>
        <v>0</v>
      </c>
      <c r="Q91" s="46">
        <f>'12 подр'!E91</f>
        <v>0</v>
      </c>
      <c r="R91" s="46">
        <f>'13 подр'!E91</f>
        <v>0</v>
      </c>
      <c r="S91" s="46">
        <f>'14 подр'!E91</f>
        <v>0</v>
      </c>
      <c r="T91" s="46">
        <f>'15 подр'!E91</f>
        <v>0</v>
      </c>
      <c r="U91" s="46">
        <f>'16 подр'!E91</f>
        <v>0</v>
      </c>
      <c r="V91" s="46">
        <f>'17 подр'!E91</f>
        <v>0</v>
      </c>
      <c r="W91" s="46">
        <f>'18 подр'!E91</f>
        <v>0</v>
      </c>
      <c r="X91" s="46">
        <f>'19 подр'!E91</f>
        <v>0</v>
      </c>
      <c r="Y91" s="46">
        <f>'20 подр'!E91</f>
        <v>0</v>
      </c>
      <c r="Z91" s="46">
        <f>'21 подр'!E91</f>
        <v>0</v>
      </c>
    </row>
    <row r="92" spans="1:26" s="37" customFormat="1" ht="15" customHeight="1">
      <c r="A92" s="35">
        <v>83</v>
      </c>
      <c r="B92" s="85" t="s">
        <v>182</v>
      </c>
      <c r="C92" s="85"/>
      <c r="D92" s="38" t="s">
        <v>185</v>
      </c>
      <c r="E92" s="59">
        <f t="shared" si="1"/>
        <v>0</v>
      </c>
      <c r="F92" s="46">
        <f>'1 подр'!E92</f>
        <v>0</v>
      </c>
      <c r="G92" s="46">
        <f>'2 подр'!E92</f>
        <v>0</v>
      </c>
      <c r="H92" s="46">
        <f>'3 подр'!E92</f>
        <v>0</v>
      </c>
      <c r="I92" s="46">
        <f>'4 подр'!E92</f>
        <v>0</v>
      </c>
      <c r="J92" s="46">
        <f>'5 подр'!E92</f>
        <v>0</v>
      </c>
      <c r="K92" s="46">
        <f>'6 подр'!E92</f>
        <v>0</v>
      </c>
      <c r="L92" s="46">
        <f>'7 подр'!E92</f>
        <v>0</v>
      </c>
      <c r="M92" s="46">
        <f>'8 подр'!E92</f>
        <v>0</v>
      </c>
      <c r="N92" s="46">
        <f>'9 подр'!E92</f>
        <v>0</v>
      </c>
      <c r="O92" s="46">
        <f>'10 подр'!E92</f>
        <v>0</v>
      </c>
      <c r="P92" s="46">
        <f>'11 подр'!E92</f>
        <v>0</v>
      </c>
      <c r="Q92" s="46">
        <f>'12 подр'!E92</f>
        <v>0</v>
      </c>
      <c r="R92" s="46">
        <f>'13 подр'!E92</f>
        <v>0</v>
      </c>
      <c r="S92" s="46">
        <f>'14 подр'!E92</f>
        <v>0</v>
      </c>
      <c r="T92" s="46">
        <f>'15 подр'!E92</f>
        <v>0</v>
      </c>
      <c r="U92" s="46">
        <f>'16 подр'!E92</f>
        <v>0</v>
      </c>
      <c r="V92" s="46">
        <f>'17 подр'!E92</f>
        <v>0</v>
      </c>
      <c r="W92" s="46">
        <f>'18 подр'!E92</f>
        <v>0</v>
      </c>
      <c r="X92" s="46">
        <f>'19 подр'!E92</f>
        <v>0</v>
      </c>
      <c r="Y92" s="46">
        <f>'20 подр'!E92</f>
        <v>0</v>
      </c>
      <c r="Z92" s="46">
        <f>'21 подр'!E92</f>
        <v>0</v>
      </c>
    </row>
    <row r="93" spans="1:26" s="37" customFormat="1" ht="15" customHeight="1">
      <c r="A93" s="35">
        <v>84</v>
      </c>
      <c r="B93" s="85" t="s">
        <v>196</v>
      </c>
      <c r="C93" s="85"/>
      <c r="D93" s="38" t="s">
        <v>200</v>
      </c>
      <c r="E93" s="59">
        <f t="shared" si="1"/>
        <v>0</v>
      </c>
      <c r="F93" s="46">
        <f>'1 подр'!E93</f>
        <v>0</v>
      </c>
      <c r="G93" s="46">
        <f>'2 подр'!E93</f>
        <v>0</v>
      </c>
      <c r="H93" s="46">
        <f>'3 подр'!E93</f>
        <v>0</v>
      </c>
      <c r="I93" s="46">
        <f>'4 подр'!E93</f>
        <v>0</v>
      </c>
      <c r="J93" s="46">
        <f>'5 подр'!E93</f>
        <v>0</v>
      </c>
      <c r="K93" s="46">
        <f>'6 подр'!E93</f>
        <v>0</v>
      </c>
      <c r="L93" s="46">
        <f>'7 подр'!E93</f>
        <v>0</v>
      </c>
      <c r="M93" s="46">
        <f>'8 подр'!E93</f>
        <v>0</v>
      </c>
      <c r="N93" s="46">
        <f>'9 подр'!E93</f>
        <v>0</v>
      </c>
      <c r="O93" s="46">
        <f>'10 подр'!E93</f>
        <v>0</v>
      </c>
      <c r="P93" s="46">
        <f>'11 подр'!E93</f>
        <v>0</v>
      </c>
      <c r="Q93" s="46">
        <f>'12 подр'!E93</f>
        <v>0</v>
      </c>
      <c r="R93" s="46">
        <f>'13 подр'!E93</f>
        <v>0</v>
      </c>
      <c r="S93" s="46">
        <f>'14 подр'!E93</f>
        <v>0</v>
      </c>
      <c r="T93" s="46">
        <f>'15 подр'!E93</f>
        <v>0</v>
      </c>
      <c r="U93" s="46">
        <f>'16 подр'!E93</f>
        <v>0</v>
      </c>
      <c r="V93" s="46">
        <f>'17 подр'!E93</f>
        <v>0</v>
      </c>
      <c r="W93" s="46">
        <f>'18 подр'!E93</f>
        <v>0</v>
      </c>
      <c r="X93" s="46">
        <f>'19 подр'!E93</f>
        <v>0</v>
      </c>
      <c r="Y93" s="46">
        <f>'20 подр'!E93</f>
        <v>0</v>
      </c>
      <c r="Z93" s="46">
        <f>'21 подр'!E93</f>
        <v>0</v>
      </c>
    </row>
    <row r="94" spans="1:26" s="37" customFormat="1" ht="15" customHeight="1">
      <c r="A94" s="35">
        <v>85</v>
      </c>
      <c r="B94" s="85" t="s">
        <v>25</v>
      </c>
      <c r="C94" s="85"/>
      <c r="D94" s="38" t="s">
        <v>201</v>
      </c>
      <c r="E94" s="59">
        <f t="shared" si="1"/>
        <v>0</v>
      </c>
      <c r="F94" s="46">
        <f>'1 подр'!E94</f>
        <v>0</v>
      </c>
      <c r="G94" s="46">
        <f>'2 подр'!E94</f>
        <v>0</v>
      </c>
      <c r="H94" s="46">
        <f>'3 подр'!E94</f>
        <v>0</v>
      </c>
      <c r="I94" s="46">
        <f>'4 подр'!E94</f>
        <v>0</v>
      </c>
      <c r="J94" s="46">
        <f>'5 подр'!E94</f>
        <v>0</v>
      </c>
      <c r="K94" s="46">
        <f>'6 подр'!E94</f>
        <v>0</v>
      </c>
      <c r="L94" s="46">
        <f>'7 подр'!E94</f>
        <v>0</v>
      </c>
      <c r="M94" s="46">
        <f>'8 подр'!E94</f>
        <v>0</v>
      </c>
      <c r="N94" s="46">
        <f>'9 подр'!E94</f>
        <v>0</v>
      </c>
      <c r="O94" s="46">
        <f>'10 подр'!E94</f>
        <v>0</v>
      </c>
      <c r="P94" s="46">
        <f>'11 подр'!E94</f>
        <v>0</v>
      </c>
      <c r="Q94" s="46">
        <f>'12 подр'!E94</f>
        <v>0</v>
      </c>
      <c r="R94" s="46">
        <f>'13 подр'!E94</f>
        <v>0</v>
      </c>
      <c r="S94" s="46">
        <f>'14 подр'!E94</f>
        <v>0</v>
      </c>
      <c r="T94" s="46">
        <f>'15 подр'!E94</f>
        <v>0</v>
      </c>
      <c r="U94" s="46">
        <f>'16 подр'!E94</f>
        <v>0</v>
      </c>
      <c r="V94" s="46">
        <f>'17 подр'!E94</f>
        <v>0</v>
      </c>
      <c r="W94" s="46">
        <f>'18 подр'!E94</f>
        <v>0</v>
      </c>
      <c r="X94" s="46">
        <f>'19 подр'!E94</f>
        <v>0</v>
      </c>
      <c r="Y94" s="46">
        <f>'20 подр'!E94</f>
        <v>0</v>
      </c>
      <c r="Z94" s="46">
        <f>'21 подр'!E94</f>
        <v>0</v>
      </c>
    </row>
    <row r="95" spans="1:26" s="37" customFormat="1" ht="15" customHeight="1">
      <c r="A95" s="35">
        <v>86</v>
      </c>
      <c r="B95" s="85" t="s">
        <v>197</v>
      </c>
      <c r="C95" s="85"/>
      <c r="D95" s="38" t="s">
        <v>202</v>
      </c>
      <c r="E95" s="59">
        <f t="shared" si="1"/>
        <v>0</v>
      </c>
      <c r="F95" s="46">
        <f>'1 подр'!E95</f>
        <v>0</v>
      </c>
      <c r="G95" s="46">
        <f>'2 подр'!E95</f>
        <v>0</v>
      </c>
      <c r="H95" s="46">
        <f>'3 подр'!E95</f>
        <v>0</v>
      </c>
      <c r="I95" s="46">
        <f>'4 подр'!E95</f>
        <v>0</v>
      </c>
      <c r="J95" s="46">
        <f>'5 подр'!E95</f>
        <v>0</v>
      </c>
      <c r="K95" s="46">
        <f>'6 подр'!E95</f>
        <v>0</v>
      </c>
      <c r="L95" s="46">
        <f>'7 подр'!E95</f>
        <v>0</v>
      </c>
      <c r="M95" s="46">
        <f>'8 подр'!E95</f>
        <v>0</v>
      </c>
      <c r="N95" s="46">
        <f>'9 подр'!E95</f>
        <v>0</v>
      </c>
      <c r="O95" s="46">
        <f>'10 подр'!E95</f>
        <v>0</v>
      </c>
      <c r="P95" s="46">
        <f>'11 подр'!E95</f>
        <v>0</v>
      </c>
      <c r="Q95" s="46">
        <f>'12 подр'!E95</f>
        <v>0</v>
      </c>
      <c r="R95" s="46">
        <f>'13 подр'!E95</f>
        <v>0</v>
      </c>
      <c r="S95" s="46">
        <f>'14 подр'!E95</f>
        <v>0</v>
      </c>
      <c r="T95" s="46">
        <f>'15 подр'!E95</f>
        <v>0</v>
      </c>
      <c r="U95" s="46">
        <f>'16 подр'!E95</f>
        <v>0</v>
      </c>
      <c r="V95" s="46">
        <f>'17 подр'!E95</f>
        <v>0</v>
      </c>
      <c r="W95" s="46">
        <f>'18 подр'!E95</f>
        <v>0</v>
      </c>
      <c r="X95" s="46">
        <f>'19 подр'!E95</f>
        <v>0</v>
      </c>
      <c r="Y95" s="46">
        <f>'20 подр'!E95</f>
        <v>0</v>
      </c>
      <c r="Z95" s="46">
        <f>'21 подр'!E95</f>
        <v>0</v>
      </c>
    </row>
    <row r="96" spans="1:26" s="37" customFormat="1" ht="15" customHeight="1">
      <c r="A96" s="35">
        <v>87</v>
      </c>
      <c r="B96" s="85" t="s">
        <v>22</v>
      </c>
      <c r="C96" s="85"/>
      <c r="D96" s="38" t="s">
        <v>203</v>
      </c>
      <c r="E96" s="59">
        <f t="shared" si="1"/>
        <v>0</v>
      </c>
      <c r="F96" s="46">
        <f>'1 подр'!E96</f>
        <v>0</v>
      </c>
      <c r="G96" s="46">
        <f>'2 подр'!E96</f>
        <v>0</v>
      </c>
      <c r="H96" s="46">
        <f>'3 подр'!E96</f>
        <v>0</v>
      </c>
      <c r="I96" s="46">
        <f>'4 подр'!E96</f>
        <v>0</v>
      </c>
      <c r="J96" s="46">
        <f>'5 подр'!E96</f>
        <v>0</v>
      </c>
      <c r="K96" s="46">
        <f>'6 подр'!E96</f>
        <v>0</v>
      </c>
      <c r="L96" s="46">
        <f>'7 подр'!E96</f>
        <v>0</v>
      </c>
      <c r="M96" s="46">
        <f>'8 подр'!E96</f>
        <v>0</v>
      </c>
      <c r="N96" s="46">
        <f>'9 подр'!E96</f>
        <v>0</v>
      </c>
      <c r="O96" s="46">
        <f>'10 подр'!E96</f>
        <v>0</v>
      </c>
      <c r="P96" s="46">
        <f>'11 подр'!E96</f>
        <v>0</v>
      </c>
      <c r="Q96" s="46">
        <f>'12 подр'!E96</f>
        <v>0</v>
      </c>
      <c r="R96" s="46">
        <f>'13 подр'!E96</f>
        <v>0</v>
      </c>
      <c r="S96" s="46">
        <f>'14 подр'!E96</f>
        <v>0</v>
      </c>
      <c r="T96" s="46">
        <f>'15 подр'!E96</f>
        <v>0</v>
      </c>
      <c r="U96" s="46">
        <f>'16 подр'!E96</f>
        <v>0</v>
      </c>
      <c r="V96" s="46">
        <f>'17 подр'!E96</f>
        <v>0</v>
      </c>
      <c r="W96" s="46">
        <f>'18 подр'!E96</f>
        <v>0</v>
      </c>
      <c r="X96" s="46">
        <f>'19 подр'!E96</f>
        <v>0</v>
      </c>
      <c r="Y96" s="46">
        <f>'20 подр'!E96</f>
        <v>0</v>
      </c>
      <c r="Z96" s="46">
        <f>'21 подр'!E96</f>
        <v>0</v>
      </c>
    </row>
    <row r="97" spans="1:26" s="37" customFormat="1" ht="15" customHeight="1">
      <c r="A97" s="35">
        <v>88</v>
      </c>
      <c r="B97" s="85" t="s">
        <v>20</v>
      </c>
      <c r="C97" s="85"/>
      <c r="D97" s="38" t="s">
        <v>204</v>
      </c>
      <c r="E97" s="59">
        <f t="shared" si="1"/>
        <v>0</v>
      </c>
      <c r="F97" s="46">
        <f>'1 подр'!E97</f>
        <v>0</v>
      </c>
      <c r="G97" s="46">
        <f>'2 подр'!E97</f>
        <v>0</v>
      </c>
      <c r="H97" s="46">
        <f>'3 подр'!E97</f>
        <v>0</v>
      </c>
      <c r="I97" s="46">
        <f>'4 подр'!E97</f>
        <v>0</v>
      </c>
      <c r="J97" s="46">
        <f>'5 подр'!E97</f>
        <v>0</v>
      </c>
      <c r="K97" s="46">
        <f>'6 подр'!E97</f>
        <v>0</v>
      </c>
      <c r="L97" s="46">
        <f>'7 подр'!E97</f>
        <v>0</v>
      </c>
      <c r="M97" s="46">
        <f>'8 подр'!E97</f>
        <v>0</v>
      </c>
      <c r="N97" s="46">
        <f>'9 подр'!E97</f>
        <v>0</v>
      </c>
      <c r="O97" s="46">
        <f>'10 подр'!E97</f>
        <v>0</v>
      </c>
      <c r="P97" s="46">
        <f>'11 подр'!E97</f>
        <v>0</v>
      </c>
      <c r="Q97" s="46">
        <f>'12 подр'!E97</f>
        <v>0</v>
      </c>
      <c r="R97" s="46">
        <f>'13 подр'!E97</f>
        <v>0</v>
      </c>
      <c r="S97" s="46">
        <f>'14 подр'!E97</f>
        <v>0</v>
      </c>
      <c r="T97" s="46">
        <f>'15 подр'!E97</f>
        <v>0</v>
      </c>
      <c r="U97" s="46">
        <f>'16 подр'!E97</f>
        <v>0</v>
      </c>
      <c r="V97" s="46">
        <f>'17 подр'!E97</f>
        <v>0</v>
      </c>
      <c r="W97" s="46">
        <f>'18 подр'!E97</f>
        <v>0</v>
      </c>
      <c r="X97" s="46">
        <f>'19 подр'!E97</f>
        <v>0</v>
      </c>
      <c r="Y97" s="46">
        <f>'20 подр'!E97</f>
        <v>0</v>
      </c>
      <c r="Z97" s="46">
        <f>'21 подр'!E97</f>
        <v>0</v>
      </c>
    </row>
    <row r="98" spans="1:26" s="37" customFormat="1" ht="15" customHeight="1">
      <c r="A98" s="35">
        <v>89</v>
      </c>
      <c r="B98" s="85" t="s">
        <v>18</v>
      </c>
      <c r="C98" s="85"/>
      <c r="D98" s="38" t="s">
        <v>205</v>
      </c>
      <c r="E98" s="59">
        <f t="shared" si="1"/>
        <v>0</v>
      </c>
      <c r="F98" s="46">
        <f>'1 подр'!E98</f>
        <v>0</v>
      </c>
      <c r="G98" s="46">
        <f>'2 подр'!E98</f>
        <v>0</v>
      </c>
      <c r="H98" s="46">
        <f>'3 подр'!E98</f>
        <v>0</v>
      </c>
      <c r="I98" s="46">
        <f>'4 подр'!E98</f>
        <v>0</v>
      </c>
      <c r="J98" s="46">
        <f>'5 подр'!E98</f>
        <v>0</v>
      </c>
      <c r="K98" s="46">
        <f>'6 подр'!E98</f>
        <v>0</v>
      </c>
      <c r="L98" s="46">
        <f>'7 подр'!E98</f>
        <v>0</v>
      </c>
      <c r="M98" s="46">
        <f>'8 подр'!E98</f>
        <v>0</v>
      </c>
      <c r="N98" s="46">
        <f>'9 подр'!E98</f>
        <v>0</v>
      </c>
      <c r="O98" s="46">
        <f>'10 подр'!E98</f>
        <v>0</v>
      </c>
      <c r="P98" s="46">
        <f>'11 подр'!E98</f>
        <v>0</v>
      </c>
      <c r="Q98" s="46">
        <f>'12 подр'!E98</f>
        <v>0</v>
      </c>
      <c r="R98" s="46">
        <f>'13 подр'!E98</f>
        <v>0</v>
      </c>
      <c r="S98" s="46">
        <f>'14 подр'!E98</f>
        <v>0</v>
      </c>
      <c r="T98" s="46">
        <f>'15 подр'!E98</f>
        <v>0</v>
      </c>
      <c r="U98" s="46">
        <f>'16 подр'!E98</f>
        <v>0</v>
      </c>
      <c r="V98" s="46">
        <f>'17 подр'!E98</f>
        <v>0</v>
      </c>
      <c r="W98" s="46">
        <f>'18 подр'!E98</f>
        <v>0</v>
      </c>
      <c r="X98" s="46">
        <f>'19 подр'!E98</f>
        <v>0</v>
      </c>
      <c r="Y98" s="46">
        <f>'20 подр'!E98</f>
        <v>0</v>
      </c>
      <c r="Z98" s="46">
        <f>'21 подр'!E98</f>
        <v>0</v>
      </c>
    </row>
    <row r="99" spans="1:26" s="37" customFormat="1" ht="15" customHeight="1">
      <c r="A99" s="35">
        <v>90</v>
      </c>
      <c r="B99" s="85" t="s">
        <v>195</v>
      </c>
      <c r="C99" s="85"/>
      <c r="D99" s="38" t="s">
        <v>206</v>
      </c>
      <c r="E99" s="59">
        <f t="shared" si="1"/>
        <v>0</v>
      </c>
      <c r="F99" s="46">
        <f>'1 подр'!E99</f>
        <v>0</v>
      </c>
      <c r="G99" s="46">
        <f>'2 подр'!E99</f>
        <v>0</v>
      </c>
      <c r="H99" s="46">
        <f>'3 подр'!E99</f>
        <v>0</v>
      </c>
      <c r="I99" s="46">
        <f>'4 подр'!E99</f>
        <v>0</v>
      </c>
      <c r="J99" s="46">
        <f>'5 подр'!E99</f>
        <v>0</v>
      </c>
      <c r="K99" s="46">
        <f>'6 подр'!E99</f>
        <v>0</v>
      </c>
      <c r="L99" s="46">
        <f>'7 подр'!E99</f>
        <v>0</v>
      </c>
      <c r="M99" s="46">
        <f>'8 подр'!E99</f>
        <v>0</v>
      </c>
      <c r="N99" s="46">
        <f>'9 подр'!E99</f>
        <v>0</v>
      </c>
      <c r="O99" s="46">
        <f>'10 подр'!E99</f>
        <v>0</v>
      </c>
      <c r="P99" s="46">
        <f>'11 подр'!E99</f>
        <v>0</v>
      </c>
      <c r="Q99" s="46">
        <f>'12 подр'!E99</f>
        <v>0</v>
      </c>
      <c r="R99" s="46">
        <f>'13 подр'!E99</f>
        <v>0</v>
      </c>
      <c r="S99" s="46">
        <f>'14 подр'!E99</f>
        <v>0</v>
      </c>
      <c r="T99" s="46">
        <f>'15 подр'!E99</f>
        <v>0</v>
      </c>
      <c r="U99" s="46">
        <f>'16 подр'!E99</f>
        <v>0</v>
      </c>
      <c r="V99" s="46">
        <f>'17 подр'!E99</f>
        <v>0</v>
      </c>
      <c r="W99" s="46">
        <f>'18 подр'!E99</f>
        <v>0</v>
      </c>
      <c r="X99" s="46">
        <f>'19 подр'!E99</f>
        <v>0</v>
      </c>
      <c r="Y99" s="46">
        <f>'20 подр'!E99</f>
        <v>0</v>
      </c>
      <c r="Z99" s="46">
        <f>'21 подр'!E99</f>
        <v>0</v>
      </c>
    </row>
    <row r="100" spans="1:26" s="37" customFormat="1" ht="15" customHeight="1">
      <c r="A100" s="35">
        <v>91</v>
      </c>
      <c r="B100" s="85" t="s">
        <v>183</v>
      </c>
      <c r="C100" s="85"/>
      <c r="D100" s="38" t="s">
        <v>207</v>
      </c>
      <c r="E100" s="59">
        <f t="shared" si="1"/>
        <v>0</v>
      </c>
      <c r="F100" s="46">
        <f>'1 подр'!E100</f>
        <v>0</v>
      </c>
      <c r="G100" s="46">
        <f>'2 подр'!E100</f>
        <v>0</v>
      </c>
      <c r="H100" s="46">
        <f>'3 подр'!E100</f>
        <v>0</v>
      </c>
      <c r="I100" s="46">
        <f>'4 подр'!E100</f>
        <v>0</v>
      </c>
      <c r="J100" s="46">
        <f>'5 подр'!E100</f>
        <v>0</v>
      </c>
      <c r="K100" s="46">
        <f>'6 подр'!E100</f>
        <v>0</v>
      </c>
      <c r="L100" s="46">
        <f>'7 подр'!E100</f>
        <v>0</v>
      </c>
      <c r="M100" s="46">
        <f>'8 подр'!E100</f>
        <v>0</v>
      </c>
      <c r="N100" s="46">
        <f>'9 подр'!E100</f>
        <v>0</v>
      </c>
      <c r="O100" s="46">
        <f>'10 подр'!E100</f>
        <v>0</v>
      </c>
      <c r="P100" s="46">
        <f>'11 подр'!E100</f>
        <v>0</v>
      </c>
      <c r="Q100" s="46">
        <f>'12 подр'!E100</f>
        <v>0</v>
      </c>
      <c r="R100" s="46">
        <f>'13 подр'!E100</f>
        <v>0</v>
      </c>
      <c r="S100" s="46">
        <f>'14 подр'!E100</f>
        <v>0</v>
      </c>
      <c r="T100" s="46">
        <f>'15 подр'!E100</f>
        <v>0</v>
      </c>
      <c r="U100" s="46">
        <f>'16 подр'!E100</f>
        <v>0</v>
      </c>
      <c r="V100" s="46">
        <f>'17 подр'!E100</f>
        <v>0</v>
      </c>
      <c r="W100" s="46">
        <f>'18 подр'!E100</f>
        <v>0</v>
      </c>
      <c r="X100" s="46">
        <f>'19 подр'!E100</f>
        <v>0</v>
      </c>
      <c r="Y100" s="46">
        <f>'20 подр'!E100</f>
        <v>0</v>
      </c>
      <c r="Z100" s="46">
        <f>'21 подр'!E100</f>
        <v>0</v>
      </c>
    </row>
    <row r="101" spans="1:9" ht="25.5" customHeight="1">
      <c r="A101" s="105" t="s">
        <v>3</v>
      </c>
      <c r="B101" s="105"/>
      <c r="C101" s="105"/>
      <c r="D101" s="105"/>
      <c r="E101" s="105"/>
      <c r="F101" s="60"/>
      <c r="G101" s="60"/>
      <c r="H101" s="60"/>
      <c r="I101" s="60"/>
    </row>
    <row r="102" spans="3:6" ht="6" customHeight="1">
      <c r="C102" s="39"/>
      <c r="D102" s="39"/>
      <c r="E102" s="39"/>
      <c r="F102" s="39"/>
    </row>
    <row r="103" spans="1:3" ht="18.75">
      <c r="A103" s="40" t="s">
        <v>2</v>
      </c>
      <c r="C103" s="41"/>
    </row>
    <row r="104" spans="1:5" ht="15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6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  <c r="F108" s="44"/>
    </row>
    <row r="109" spans="1:3" ht="15.75">
      <c r="A109" s="45" t="s">
        <v>80</v>
      </c>
      <c r="C109" s="44" t="s">
        <v>81</v>
      </c>
    </row>
    <row r="110" ht="15">
      <c r="A110" s="42"/>
    </row>
    <row r="111" spans="1:5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7">
    <mergeCell ref="B99:C99"/>
    <mergeCell ref="B100:C100"/>
    <mergeCell ref="A104:E104"/>
    <mergeCell ref="A108:E108"/>
    <mergeCell ref="A111:E111"/>
    <mergeCell ref="A112:E112"/>
    <mergeCell ref="A101:E10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C1:E1"/>
    <mergeCell ref="A3:E3"/>
    <mergeCell ref="C4:E4"/>
    <mergeCell ref="A7:A9"/>
    <mergeCell ref="A2:E2"/>
    <mergeCell ref="B10:C10"/>
    <mergeCell ref="B12:C12"/>
    <mergeCell ref="B13:C13"/>
    <mergeCell ref="B14:C14"/>
    <mergeCell ref="F7:Z7"/>
    <mergeCell ref="B7:C9"/>
    <mergeCell ref="C5:E5"/>
    <mergeCell ref="C6:E6"/>
    <mergeCell ref="D7:D9"/>
    <mergeCell ref="E8:E9"/>
    <mergeCell ref="B11:C11"/>
  </mergeCells>
  <printOptions horizontalCentered="1"/>
  <pageMargins left="0.39" right="0.21" top="0.45" bottom="0.2362204724409449" header="0.31496062992125984" footer="0.6299212598425197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D23" sqref="D23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D23" sqref="D23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E21" sqref="E21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E25" sqref="E25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B25" sqref="B25:C25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B21" sqref="B21:C21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H24" sqref="H24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D17" sqref="D17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D17" sqref="D17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B24" sqref="B24:C24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tabSelected="1" view="pageBreakPreview" zoomScaleSheetLayoutView="100" zoomScalePageLayoutView="0" workbookViewId="0" topLeftCell="A1">
      <selection activeCell="B18" sqref="B18:C18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0.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106" t="s">
        <v>136</v>
      </c>
      <c r="B3" s="106"/>
      <c r="C3" s="106"/>
      <c r="D3" s="106"/>
      <c r="E3" s="106"/>
      <c r="F3" s="23"/>
      <c r="G3" s="23"/>
      <c r="H3" s="23"/>
      <c r="I3" s="23"/>
      <c r="J3" s="23"/>
    </row>
    <row r="4" spans="1:10" s="28" customFormat="1" ht="19.5" customHeight="1">
      <c r="A4" s="80" t="s">
        <v>79</v>
      </c>
      <c r="B4" s="81" t="s">
        <v>188</v>
      </c>
      <c r="C4" s="107"/>
      <c r="D4" s="107"/>
      <c r="E4" s="107"/>
      <c r="F4" s="23"/>
      <c r="G4" s="23"/>
      <c r="H4" s="23"/>
      <c r="I4" s="23"/>
      <c r="J4" s="23"/>
    </row>
    <row r="5" spans="1:10" s="28" customFormat="1" ht="1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223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138" t="s">
        <v>222</v>
      </c>
      <c r="C10" s="139"/>
      <c r="D10" s="36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58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aca="true" t="shared" si="4" ref="E59:J59">E14</f>
        <v>0</v>
      </c>
      <c r="F59" s="52">
        <f t="shared" si="4"/>
        <v>0</v>
      </c>
      <c r="G59" s="52">
        <f t="shared" si="4"/>
        <v>0</v>
      </c>
      <c r="H59" s="52">
        <f t="shared" si="4"/>
        <v>0</v>
      </c>
      <c r="I59" s="52">
        <f t="shared" si="4"/>
        <v>0</v>
      </c>
      <c r="J59" s="52">
        <f t="shared" si="4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aca="true" t="shared" si="5" ref="E60:J60">E15</f>
        <v>0</v>
      </c>
      <c r="F60" s="52">
        <f t="shared" si="5"/>
        <v>0</v>
      </c>
      <c r="G60" s="52">
        <f t="shared" si="5"/>
        <v>0</v>
      </c>
      <c r="H60" s="52">
        <f t="shared" si="5"/>
        <v>0</v>
      </c>
      <c r="I60" s="52">
        <f t="shared" si="5"/>
        <v>0</v>
      </c>
      <c r="J60" s="52">
        <f t="shared" si="5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aca="true" t="shared" si="6" ref="E61:J61">E16</f>
        <v>0</v>
      </c>
      <c r="F61" s="52">
        <f t="shared" si="6"/>
        <v>0</v>
      </c>
      <c r="G61" s="52">
        <f t="shared" si="6"/>
        <v>0</v>
      </c>
      <c r="H61" s="52">
        <f t="shared" si="6"/>
        <v>0</v>
      </c>
      <c r="I61" s="52">
        <f t="shared" si="6"/>
        <v>0</v>
      </c>
      <c r="J61" s="52">
        <f t="shared" si="6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aca="true" t="shared" si="7" ref="E62:J62">E17</f>
        <v>0</v>
      </c>
      <c r="F62" s="52">
        <f t="shared" si="7"/>
        <v>0</v>
      </c>
      <c r="G62" s="52">
        <f t="shared" si="7"/>
        <v>0</v>
      </c>
      <c r="H62" s="52">
        <f t="shared" si="7"/>
        <v>0</v>
      </c>
      <c r="I62" s="52">
        <f t="shared" si="7"/>
        <v>0</v>
      </c>
      <c r="J62" s="52">
        <f t="shared" si="7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aca="true" t="shared" si="8" ref="E63:J63">E18</f>
        <v>0</v>
      </c>
      <c r="F63" s="52">
        <f t="shared" si="8"/>
        <v>0</v>
      </c>
      <c r="G63" s="52">
        <f t="shared" si="8"/>
        <v>0</v>
      </c>
      <c r="H63" s="52">
        <f t="shared" si="8"/>
        <v>0</v>
      </c>
      <c r="I63" s="52">
        <f t="shared" si="8"/>
        <v>0</v>
      </c>
      <c r="J63" s="52">
        <f t="shared" si="8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aca="true" t="shared" si="9" ref="E64:J64">E19</f>
        <v>0</v>
      </c>
      <c r="F64" s="52">
        <f t="shared" si="9"/>
        <v>0</v>
      </c>
      <c r="G64" s="52">
        <f t="shared" si="9"/>
        <v>0</v>
      </c>
      <c r="H64" s="52">
        <f t="shared" si="9"/>
        <v>0</v>
      </c>
      <c r="I64" s="52">
        <f t="shared" si="9"/>
        <v>0</v>
      </c>
      <c r="J64" s="52">
        <f t="shared" si="9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aca="true" t="shared" si="10" ref="E65:J65">E20</f>
        <v>0</v>
      </c>
      <c r="F65" s="52">
        <f t="shared" si="10"/>
        <v>0</v>
      </c>
      <c r="G65" s="52">
        <f t="shared" si="10"/>
        <v>0</v>
      </c>
      <c r="H65" s="52">
        <f t="shared" si="10"/>
        <v>0</v>
      </c>
      <c r="I65" s="52">
        <f t="shared" si="10"/>
        <v>0</v>
      </c>
      <c r="J65" s="52">
        <f t="shared" si="10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aca="true" t="shared" si="11" ref="E66:J66">E21</f>
        <v>0</v>
      </c>
      <c r="F66" s="52">
        <f t="shared" si="11"/>
        <v>0</v>
      </c>
      <c r="G66" s="52">
        <f t="shared" si="11"/>
        <v>0</v>
      </c>
      <c r="H66" s="52">
        <f t="shared" si="11"/>
        <v>0</v>
      </c>
      <c r="I66" s="52">
        <f t="shared" si="11"/>
        <v>0</v>
      </c>
      <c r="J66" s="52">
        <f t="shared" si="11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aca="true" t="shared" si="12" ref="E67:J67">E22</f>
        <v>0</v>
      </c>
      <c r="F67" s="52">
        <f t="shared" si="12"/>
        <v>0</v>
      </c>
      <c r="G67" s="52">
        <f t="shared" si="12"/>
        <v>0</v>
      </c>
      <c r="H67" s="52">
        <f t="shared" si="12"/>
        <v>0</v>
      </c>
      <c r="I67" s="52">
        <f t="shared" si="12"/>
        <v>0</v>
      </c>
      <c r="J67" s="52">
        <f t="shared" si="12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aca="true" t="shared" si="13" ref="E68:J68">E23</f>
        <v>0</v>
      </c>
      <c r="F68" s="52">
        <f t="shared" si="13"/>
        <v>0</v>
      </c>
      <c r="G68" s="52">
        <f t="shared" si="13"/>
        <v>0</v>
      </c>
      <c r="H68" s="52">
        <f t="shared" si="13"/>
        <v>0</v>
      </c>
      <c r="I68" s="52">
        <f t="shared" si="13"/>
        <v>0</v>
      </c>
      <c r="J68" s="52">
        <f t="shared" si="1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aca="true" t="shared" si="14" ref="E69:J69">E24</f>
        <v>0</v>
      </c>
      <c r="F69" s="52">
        <f t="shared" si="14"/>
        <v>0</v>
      </c>
      <c r="G69" s="52">
        <f t="shared" si="14"/>
        <v>0</v>
      </c>
      <c r="H69" s="52">
        <f t="shared" si="14"/>
        <v>0</v>
      </c>
      <c r="I69" s="52">
        <f t="shared" si="14"/>
        <v>0</v>
      </c>
      <c r="J69" s="52">
        <f t="shared" si="14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aca="true" t="shared" si="15" ref="E70:J70">E25</f>
        <v>0</v>
      </c>
      <c r="F70" s="52">
        <f t="shared" si="15"/>
        <v>0</v>
      </c>
      <c r="G70" s="52">
        <f t="shared" si="15"/>
        <v>0</v>
      </c>
      <c r="H70" s="52">
        <f t="shared" si="15"/>
        <v>0</v>
      </c>
      <c r="I70" s="52">
        <f t="shared" si="15"/>
        <v>0</v>
      </c>
      <c r="J70" s="52">
        <f t="shared" si="15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aca="true" t="shared" si="16" ref="E71:J71">E26</f>
        <v>0</v>
      </c>
      <c r="F71" s="52">
        <f t="shared" si="16"/>
        <v>0</v>
      </c>
      <c r="G71" s="52">
        <f t="shared" si="16"/>
        <v>0</v>
      </c>
      <c r="H71" s="52">
        <f t="shared" si="16"/>
        <v>0</v>
      </c>
      <c r="I71" s="52">
        <f t="shared" si="16"/>
        <v>0</v>
      </c>
      <c r="J71" s="52">
        <f t="shared" si="16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aca="true" t="shared" si="17" ref="E72:J72">E27</f>
        <v>0</v>
      </c>
      <c r="F72" s="52">
        <f t="shared" si="17"/>
        <v>0</v>
      </c>
      <c r="G72" s="52">
        <f t="shared" si="17"/>
        <v>0</v>
      </c>
      <c r="H72" s="52">
        <f t="shared" si="17"/>
        <v>0</v>
      </c>
      <c r="I72" s="52">
        <f t="shared" si="17"/>
        <v>0</v>
      </c>
      <c r="J72" s="52">
        <f t="shared" si="17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aca="true" t="shared" si="18" ref="E73:J73">E28</f>
        <v>0</v>
      </c>
      <c r="F73" s="52">
        <f t="shared" si="18"/>
        <v>0</v>
      </c>
      <c r="G73" s="52">
        <f t="shared" si="18"/>
        <v>0</v>
      </c>
      <c r="H73" s="52">
        <f t="shared" si="18"/>
        <v>0</v>
      </c>
      <c r="I73" s="52">
        <f t="shared" si="18"/>
        <v>0</v>
      </c>
      <c r="J73" s="52">
        <f t="shared" si="18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19" ref="E74:J74">E29</f>
        <v>0</v>
      </c>
      <c r="F74" s="52">
        <f t="shared" si="19"/>
        <v>0</v>
      </c>
      <c r="G74" s="52">
        <f t="shared" si="19"/>
        <v>0</v>
      </c>
      <c r="H74" s="52">
        <f t="shared" si="19"/>
        <v>0</v>
      </c>
      <c r="I74" s="52">
        <f t="shared" si="19"/>
        <v>0</v>
      </c>
      <c r="J74" s="52">
        <f t="shared" si="19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aca="true" t="shared" si="20" ref="E75:J75">E30</f>
        <v>0</v>
      </c>
      <c r="F75" s="52">
        <f t="shared" si="20"/>
        <v>0</v>
      </c>
      <c r="G75" s="52">
        <f t="shared" si="20"/>
        <v>0</v>
      </c>
      <c r="H75" s="52">
        <f t="shared" si="20"/>
        <v>0</v>
      </c>
      <c r="I75" s="52">
        <f t="shared" si="20"/>
        <v>0</v>
      </c>
      <c r="J75" s="52">
        <f t="shared" si="20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aca="true" t="shared" si="21" ref="E76:J76">E31</f>
        <v>0</v>
      </c>
      <c r="F76" s="52">
        <f t="shared" si="21"/>
        <v>0</v>
      </c>
      <c r="G76" s="52">
        <f t="shared" si="21"/>
        <v>0</v>
      </c>
      <c r="H76" s="52">
        <f t="shared" si="21"/>
        <v>0</v>
      </c>
      <c r="I76" s="52">
        <f t="shared" si="21"/>
        <v>0</v>
      </c>
      <c r="J76" s="52">
        <f t="shared" si="21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aca="true" t="shared" si="22" ref="E77:J77">E32</f>
        <v>0</v>
      </c>
      <c r="F77" s="52">
        <f t="shared" si="22"/>
        <v>0</v>
      </c>
      <c r="G77" s="52">
        <f t="shared" si="22"/>
        <v>0</v>
      </c>
      <c r="H77" s="52">
        <f t="shared" si="22"/>
        <v>0</v>
      </c>
      <c r="I77" s="52">
        <f t="shared" si="22"/>
        <v>0</v>
      </c>
      <c r="J77" s="52">
        <f t="shared" si="22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aca="true" t="shared" si="23" ref="E78:J78">E33</f>
        <v>0</v>
      </c>
      <c r="F78" s="52">
        <f t="shared" si="23"/>
        <v>0</v>
      </c>
      <c r="G78" s="52">
        <f t="shared" si="23"/>
        <v>0</v>
      </c>
      <c r="H78" s="52">
        <f t="shared" si="23"/>
        <v>0</v>
      </c>
      <c r="I78" s="52">
        <f t="shared" si="23"/>
        <v>0</v>
      </c>
      <c r="J78" s="52">
        <f t="shared" si="23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aca="true" t="shared" si="24" ref="E79:J79">E34</f>
        <v>0</v>
      </c>
      <c r="F79" s="52">
        <f t="shared" si="24"/>
        <v>0</v>
      </c>
      <c r="G79" s="52">
        <f t="shared" si="24"/>
        <v>0</v>
      </c>
      <c r="H79" s="52">
        <f t="shared" si="24"/>
        <v>0</v>
      </c>
      <c r="I79" s="52">
        <f t="shared" si="24"/>
        <v>0</v>
      </c>
      <c r="J79" s="52">
        <f t="shared" si="2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aca="true" t="shared" si="25" ref="E80:J80">E35</f>
        <v>0</v>
      </c>
      <c r="F80" s="52">
        <f t="shared" si="25"/>
        <v>0</v>
      </c>
      <c r="G80" s="52">
        <f t="shared" si="25"/>
        <v>0</v>
      </c>
      <c r="H80" s="52">
        <f t="shared" si="25"/>
        <v>0</v>
      </c>
      <c r="I80" s="52">
        <f t="shared" si="25"/>
        <v>0</v>
      </c>
      <c r="J80" s="52">
        <f t="shared" si="25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aca="true" t="shared" si="26" ref="E81:J81">E36</f>
        <v>0</v>
      </c>
      <c r="F81" s="52">
        <f t="shared" si="26"/>
        <v>0</v>
      </c>
      <c r="G81" s="52">
        <f t="shared" si="26"/>
        <v>0</v>
      </c>
      <c r="H81" s="52">
        <f t="shared" si="26"/>
        <v>0</v>
      </c>
      <c r="I81" s="52">
        <f t="shared" si="26"/>
        <v>0</v>
      </c>
      <c r="J81" s="52">
        <f t="shared" si="26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aca="true" t="shared" si="27" ref="E82:J82">E37</f>
        <v>0</v>
      </c>
      <c r="F82" s="52">
        <f t="shared" si="27"/>
        <v>0</v>
      </c>
      <c r="G82" s="52">
        <f t="shared" si="27"/>
        <v>0</v>
      </c>
      <c r="H82" s="52">
        <f t="shared" si="27"/>
        <v>0</v>
      </c>
      <c r="I82" s="52">
        <f t="shared" si="27"/>
        <v>0</v>
      </c>
      <c r="J82" s="52">
        <f t="shared" si="27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aca="true" t="shared" si="28" ref="E83:J83">E38</f>
        <v>0</v>
      </c>
      <c r="F83" s="52">
        <f t="shared" si="28"/>
        <v>0</v>
      </c>
      <c r="G83" s="52">
        <f t="shared" si="28"/>
        <v>0</v>
      </c>
      <c r="H83" s="52">
        <f t="shared" si="28"/>
        <v>0</v>
      </c>
      <c r="I83" s="52">
        <f t="shared" si="28"/>
        <v>0</v>
      </c>
      <c r="J83" s="52">
        <f t="shared" si="28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aca="true" t="shared" si="29" ref="E84:J84">E39</f>
        <v>0</v>
      </c>
      <c r="F84" s="52">
        <f t="shared" si="29"/>
        <v>0</v>
      </c>
      <c r="G84" s="52">
        <f t="shared" si="29"/>
        <v>0</v>
      </c>
      <c r="H84" s="52">
        <f t="shared" si="29"/>
        <v>0</v>
      </c>
      <c r="I84" s="52">
        <f t="shared" si="29"/>
        <v>0</v>
      </c>
      <c r="J84" s="52">
        <f t="shared" si="29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aca="true" t="shared" si="30" ref="E85:J85">E40</f>
        <v>0</v>
      </c>
      <c r="F85" s="52">
        <f t="shared" si="30"/>
        <v>0</v>
      </c>
      <c r="G85" s="52">
        <f t="shared" si="30"/>
        <v>0</v>
      </c>
      <c r="H85" s="52">
        <f t="shared" si="30"/>
        <v>0</v>
      </c>
      <c r="I85" s="52">
        <f t="shared" si="30"/>
        <v>0</v>
      </c>
      <c r="J85" s="52">
        <f t="shared" si="30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aca="true" t="shared" si="31" ref="E86:J86">E41</f>
        <v>0</v>
      </c>
      <c r="F86" s="52">
        <f t="shared" si="31"/>
        <v>0</v>
      </c>
      <c r="G86" s="52">
        <f t="shared" si="31"/>
        <v>0</v>
      </c>
      <c r="H86" s="52">
        <f t="shared" si="31"/>
        <v>0</v>
      </c>
      <c r="I86" s="52">
        <f t="shared" si="31"/>
        <v>0</v>
      </c>
      <c r="J86" s="52">
        <f t="shared" si="31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aca="true" t="shared" si="32" ref="E87:J87">E42</f>
        <v>0</v>
      </c>
      <c r="F87" s="52">
        <f t="shared" si="32"/>
        <v>0</v>
      </c>
      <c r="G87" s="52">
        <f t="shared" si="32"/>
        <v>0</v>
      </c>
      <c r="H87" s="52">
        <f t="shared" si="32"/>
        <v>0</v>
      </c>
      <c r="I87" s="52">
        <f t="shared" si="32"/>
        <v>0</v>
      </c>
      <c r="J87" s="52">
        <f t="shared" si="32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aca="true" t="shared" si="33" ref="E88:J88">E43</f>
        <v>0</v>
      </c>
      <c r="F88" s="52">
        <f t="shared" si="33"/>
        <v>0</v>
      </c>
      <c r="G88" s="52">
        <f t="shared" si="33"/>
        <v>0</v>
      </c>
      <c r="H88" s="52">
        <f t="shared" si="33"/>
        <v>0</v>
      </c>
      <c r="I88" s="52">
        <f t="shared" si="33"/>
        <v>0</v>
      </c>
      <c r="J88" s="52">
        <f t="shared" si="33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aca="true" t="shared" si="34" ref="E89:J89">E44</f>
        <v>0</v>
      </c>
      <c r="F89" s="52">
        <f t="shared" si="34"/>
        <v>0</v>
      </c>
      <c r="G89" s="52">
        <f t="shared" si="34"/>
        <v>0</v>
      </c>
      <c r="H89" s="52">
        <f t="shared" si="34"/>
        <v>0</v>
      </c>
      <c r="I89" s="52">
        <f t="shared" si="34"/>
        <v>0</v>
      </c>
      <c r="J89" s="52">
        <f t="shared" si="3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35" ref="E90:J90">E45</f>
        <v>0</v>
      </c>
      <c r="F90" s="52">
        <f t="shared" si="35"/>
        <v>0</v>
      </c>
      <c r="G90" s="52">
        <f t="shared" si="35"/>
        <v>0</v>
      </c>
      <c r="H90" s="52">
        <f t="shared" si="35"/>
        <v>0</v>
      </c>
      <c r="I90" s="52">
        <f t="shared" si="35"/>
        <v>0</v>
      </c>
      <c r="J90" s="52">
        <f t="shared" si="3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aca="true" t="shared" si="36" ref="E91:J91">E46</f>
        <v>0</v>
      </c>
      <c r="F91" s="52">
        <f t="shared" si="36"/>
        <v>0</v>
      </c>
      <c r="G91" s="52">
        <f t="shared" si="36"/>
        <v>0</v>
      </c>
      <c r="H91" s="52">
        <f t="shared" si="36"/>
        <v>0</v>
      </c>
      <c r="I91" s="52">
        <f t="shared" si="36"/>
        <v>0</v>
      </c>
      <c r="J91" s="52">
        <f t="shared" si="36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aca="true" t="shared" si="37" ref="E92:J92">E47</f>
        <v>0</v>
      </c>
      <c r="F92" s="52">
        <f t="shared" si="37"/>
        <v>0</v>
      </c>
      <c r="G92" s="52">
        <f t="shared" si="37"/>
        <v>0</v>
      </c>
      <c r="H92" s="52">
        <f t="shared" si="37"/>
        <v>0</v>
      </c>
      <c r="I92" s="52">
        <f t="shared" si="37"/>
        <v>0</v>
      </c>
      <c r="J92" s="52">
        <f t="shared" si="37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aca="true" t="shared" si="38" ref="E93:J93">E48</f>
        <v>0</v>
      </c>
      <c r="F93" s="52">
        <f t="shared" si="38"/>
        <v>0</v>
      </c>
      <c r="G93" s="52">
        <f t="shared" si="38"/>
        <v>0</v>
      </c>
      <c r="H93" s="52">
        <f t="shared" si="38"/>
        <v>0</v>
      </c>
      <c r="I93" s="52">
        <f t="shared" si="38"/>
        <v>0</v>
      </c>
      <c r="J93" s="52">
        <f t="shared" si="38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aca="true" t="shared" si="39" ref="E94:J94">E49</f>
        <v>0</v>
      </c>
      <c r="F94" s="52">
        <f t="shared" si="39"/>
        <v>0</v>
      </c>
      <c r="G94" s="52">
        <f t="shared" si="39"/>
        <v>0</v>
      </c>
      <c r="H94" s="52">
        <f t="shared" si="39"/>
        <v>0</v>
      </c>
      <c r="I94" s="52">
        <f t="shared" si="39"/>
        <v>0</v>
      </c>
      <c r="J94" s="52">
        <f t="shared" si="39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aca="true" t="shared" si="40" ref="E95:J95">E50</f>
        <v>0</v>
      </c>
      <c r="F95" s="52">
        <f t="shared" si="40"/>
        <v>0</v>
      </c>
      <c r="G95" s="52">
        <f t="shared" si="40"/>
        <v>0</v>
      </c>
      <c r="H95" s="52">
        <f t="shared" si="40"/>
        <v>0</v>
      </c>
      <c r="I95" s="52">
        <f t="shared" si="40"/>
        <v>0</v>
      </c>
      <c r="J95" s="52">
        <f t="shared" si="40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aca="true" t="shared" si="41" ref="E96:J96">E51</f>
        <v>0</v>
      </c>
      <c r="F96" s="52">
        <f t="shared" si="41"/>
        <v>0</v>
      </c>
      <c r="G96" s="52">
        <f t="shared" si="41"/>
        <v>0</v>
      </c>
      <c r="H96" s="52">
        <f t="shared" si="41"/>
        <v>0</v>
      </c>
      <c r="I96" s="52">
        <f t="shared" si="41"/>
        <v>0</v>
      </c>
      <c r="J96" s="52">
        <f t="shared" si="41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aca="true" t="shared" si="42" ref="E97:J97">E52</f>
        <v>0</v>
      </c>
      <c r="F97" s="52">
        <f t="shared" si="42"/>
        <v>0</v>
      </c>
      <c r="G97" s="52">
        <f t="shared" si="42"/>
        <v>0</v>
      </c>
      <c r="H97" s="52">
        <f t="shared" si="42"/>
        <v>0</v>
      </c>
      <c r="I97" s="52">
        <f t="shared" si="42"/>
        <v>0</v>
      </c>
      <c r="J97" s="52">
        <f t="shared" si="42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aca="true" t="shared" si="43" ref="E98:J98">E53</f>
        <v>0</v>
      </c>
      <c r="F98" s="52">
        <f t="shared" si="43"/>
        <v>0</v>
      </c>
      <c r="G98" s="52">
        <f t="shared" si="43"/>
        <v>0</v>
      </c>
      <c r="H98" s="52">
        <f t="shared" si="43"/>
        <v>0</v>
      </c>
      <c r="I98" s="52">
        <f t="shared" si="43"/>
        <v>0</v>
      </c>
      <c r="J98" s="52">
        <f t="shared" si="43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aca="true" t="shared" si="44" ref="E99:J99">E54</f>
        <v>0</v>
      </c>
      <c r="F99" s="52">
        <f t="shared" si="44"/>
        <v>0</v>
      </c>
      <c r="G99" s="52">
        <f t="shared" si="44"/>
        <v>0</v>
      </c>
      <c r="H99" s="52">
        <f t="shared" si="44"/>
        <v>0</v>
      </c>
      <c r="I99" s="52">
        <f t="shared" si="44"/>
        <v>0</v>
      </c>
      <c r="J99" s="52">
        <f t="shared" si="44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aca="true" t="shared" si="45" ref="E100:J100">E55</f>
        <v>0</v>
      </c>
      <c r="F100" s="52">
        <f t="shared" si="45"/>
        <v>0</v>
      </c>
      <c r="G100" s="52">
        <f t="shared" si="45"/>
        <v>0</v>
      </c>
      <c r="H100" s="52">
        <f t="shared" si="45"/>
        <v>0</v>
      </c>
      <c r="I100" s="52">
        <f t="shared" si="45"/>
        <v>0</v>
      </c>
      <c r="J100" s="52">
        <f t="shared" si="4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9" t="s">
        <v>189</v>
      </c>
      <c r="B104" s="109"/>
      <c r="C104" s="109"/>
      <c r="D104" s="109"/>
      <c r="E104" s="109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20" t="s">
        <v>221</v>
      </c>
      <c r="B108" s="120"/>
      <c r="C108" s="120"/>
      <c r="D108" s="120"/>
      <c r="E108" s="120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8" t="s">
        <v>172</v>
      </c>
      <c r="B111" s="108"/>
      <c r="C111" s="108"/>
      <c r="D111" s="108"/>
      <c r="E111" s="108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10">
    <mergeCell ref="B86:C86"/>
    <mergeCell ref="B95:C95"/>
    <mergeCell ref="B99:C99"/>
    <mergeCell ref="B93:C93"/>
    <mergeCell ref="B90:C90"/>
    <mergeCell ref="B88:C88"/>
    <mergeCell ref="A112:E112"/>
    <mergeCell ref="A108:E108"/>
    <mergeCell ref="B16:C16"/>
    <mergeCell ref="B17:C17"/>
    <mergeCell ref="B30:C30"/>
    <mergeCell ref="B54:C54"/>
    <mergeCell ref="B48:C48"/>
    <mergeCell ref="B50:C50"/>
    <mergeCell ref="B41:C41"/>
    <mergeCell ref="B21:C21"/>
    <mergeCell ref="F7:G7"/>
    <mergeCell ref="H7:H8"/>
    <mergeCell ref="I7:J7"/>
    <mergeCell ref="A7:A8"/>
    <mergeCell ref="B7:C8"/>
    <mergeCell ref="D7:D8"/>
    <mergeCell ref="E7:E8"/>
    <mergeCell ref="A111:E111"/>
    <mergeCell ref="B94:C94"/>
    <mergeCell ref="B92:C92"/>
    <mergeCell ref="B85:C85"/>
    <mergeCell ref="B84:C84"/>
    <mergeCell ref="B57:C57"/>
    <mergeCell ref="B96:C96"/>
    <mergeCell ref="B97:C97"/>
    <mergeCell ref="A104:E104"/>
    <mergeCell ref="B61:C61"/>
    <mergeCell ref="B78:C78"/>
    <mergeCell ref="B82:C82"/>
    <mergeCell ref="B83:C83"/>
    <mergeCell ref="B63:C63"/>
    <mergeCell ref="B64:C64"/>
    <mergeCell ref="B65:C65"/>
    <mergeCell ref="B66:C66"/>
    <mergeCell ref="B75:C75"/>
    <mergeCell ref="B73:C73"/>
    <mergeCell ref="B74:C74"/>
    <mergeCell ref="B89:C89"/>
    <mergeCell ref="B81:C81"/>
    <mergeCell ref="B80:C80"/>
    <mergeCell ref="B79:C79"/>
    <mergeCell ref="B69:C69"/>
    <mergeCell ref="B70:C70"/>
    <mergeCell ref="B71:C71"/>
    <mergeCell ref="B72:C72"/>
    <mergeCell ref="B76:C76"/>
    <mergeCell ref="B77:C77"/>
    <mergeCell ref="B35:C35"/>
    <mergeCell ref="B36:C36"/>
    <mergeCell ref="B37:C37"/>
    <mergeCell ref="B58:C58"/>
    <mergeCell ref="B45:C45"/>
    <mergeCell ref="B46:C46"/>
    <mergeCell ref="B52:C52"/>
    <mergeCell ref="B39:C39"/>
    <mergeCell ref="B38:C38"/>
    <mergeCell ref="B43:C43"/>
    <mergeCell ref="B60:C60"/>
    <mergeCell ref="B23:C23"/>
    <mergeCell ref="A101:E101"/>
    <mergeCell ref="B91:C91"/>
    <mergeCell ref="B47:C47"/>
    <mergeCell ref="B49:C49"/>
    <mergeCell ref="B67:C67"/>
    <mergeCell ref="B68:C68"/>
    <mergeCell ref="B53:C53"/>
    <mergeCell ref="B62:C62"/>
    <mergeCell ref="A3:E3"/>
    <mergeCell ref="C4:E4"/>
    <mergeCell ref="B32:C32"/>
    <mergeCell ref="B33:C33"/>
    <mergeCell ref="B18:C18"/>
    <mergeCell ref="B19:C19"/>
    <mergeCell ref="B13:C13"/>
    <mergeCell ref="B20:C20"/>
    <mergeCell ref="B24:C24"/>
    <mergeCell ref="B10:C10"/>
    <mergeCell ref="B29:C29"/>
    <mergeCell ref="B31:C31"/>
    <mergeCell ref="C6:E6"/>
    <mergeCell ref="B11:C11"/>
    <mergeCell ref="B12:C12"/>
    <mergeCell ref="B15:C15"/>
    <mergeCell ref="B22:C22"/>
    <mergeCell ref="D1:E1"/>
    <mergeCell ref="C5:E5"/>
    <mergeCell ref="B55:C55"/>
    <mergeCell ref="B56:C56"/>
    <mergeCell ref="B44:C44"/>
    <mergeCell ref="B51:C51"/>
    <mergeCell ref="B14:C14"/>
    <mergeCell ref="B9:C9"/>
    <mergeCell ref="B34:C34"/>
    <mergeCell ref="A2:E2"/>
    <mergeCell ref="B98:C98"/>
    <mergeCell ref="B100:C100"/>
    <mergeCell ref="B25:C25"/>
    <mergeCell ref="B26:C26"/>
    <mergeCell ref="B27:C27"/>
    <mergeCell ref="B28:C28"/>
    <mergeCell ref="B87:C87"/>
    <mergeCell ref="B40:C40"/>
    <mergeCell ref="B42:C42"/>
    <mergeCell ref="B59:C59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62" r:id="rId1"/>
  <rowBreaks count="1" manualBreakCount="1">
    <brk id="54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D21" sqref="D21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O10" sqref="O10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1">
      <selection activeCell="F57" sqref="F57"/>
    </sheetView>
  </sheetViews>
  <sheetFormatPr defaultColWidth="9.140625" defaultRowHeight="15"/>
  <cols>
    <col min="1" max="1" width="9.140625" style="7" customWidth="1"/>
    <col min="2" max="2" width="10.8515625" style="6" customWidth="1"/>
    <col min="3" max="3" width="43.421875" style="8" customWidth="1"/>
    <col min="4" max="4" width="10.140625" style="6" customWidth="1"/>
    <col min="5" max="5" width="24.140625" style="6" customWidth="1"/>
    <col min="6" max="6" width="11.00390625" style="6" customWidth="1"/>
    <col min="7" max="9" width="9.140625" style="6" customWidth="1"/>
    <col min="10" max="10" width="12.57421875" style="6" customWidth="1"/>
    <col min="11" max="16384" width="9.140625" style="6" customWidth="1"/>
  </cols>
  <sheetData>
    <row r="1" spans="4:7" ht="65.25" customHeight="1">
      <c r="D1" s="121" t="s">
        <v>135</v>
      </c>
      <c r="E1" s="121"/>
      <c r="G1" s="8"/>
    </row>
    <row r="2" spans="1:5" s="15" customFormat="1" ht="54" customHeight="1">
      <c r="A2" s="122" t="s">
        <v>134</v>
      </c>
      <c r="B2" s="122"/>
      <c r="C2" s="122"/>
      <c r="D2" s="122"/>
      <c r="E2" s="122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8"/>
      <c r="G3" s="8"/>
      <c r="H3" s="8"/>
      <c r="I3" s="8"/>
      <c r="J3" s="8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8"/>
      <c r="G4" s="8"/>
      <c r="H4" s="8"/>
      <c r="I4" s="8"/>
      <c r="J4" s="8"/>
    </row>
    <row r="5" spans="1:10" s="1" customFormat="1" ht="19.5" customHeight="1">
      <c r="A5" s="29" t="s">
        <v>78</v>
      </c>
      <c r="B5" s="28"/>
      <c r="C5" s="88" t="s">
        <v>124</v>
      </c>
      <c r="D5" s="88"/>
      <c r="E5" s="88"/>
      <c r="F5" s="8"/>
      <c r="G5" s="8"/>
      <c r="H5" s="8"/>
      <c r="I5" s="8"/>
      <c r="J5" s="8"/>
    </row>
    <row r="6" spans="1:5" s="1" customFormat="1" ht="15" customHeight="1">
      <c r="A6" s="14"/>
      <c r="C6" s="123"/>
      <c r="D6" s="124"/>
      <c r="E6" s="124"/>
    </row>
    <row r="7" spans="1:10" s="1" customFormat="1" ht="15" customHeight="1">
      <c r="A7" s="125" t="s">
        <v>77</v>
      </c>
      <c r="B7" s="127" t="s">
        <v>76</v>
      </c>
      <c r="C7" s="128"/>
      <c r="D7" s="131" t="s">
        <v>75</v>
      </c>
      <c r="E7" s="131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16" customFormat="1" ht="54.75" customHeight="1">
      <c r="A8" s="126"/>
      <c r="B8" s="129"/>
      <c r="C8" s="130"/>
      <c r="D8" s="131"/>
      <c r="E8" s="131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5" customFormat="1" ht="15">
      <c r="A9" s="3">
        <v>1</v>
      </c>
      <c r="B9" s="132">
        <v>2</v>
      </c>
      <c r="C9" s="132"/>
      <c r="D9" s="17" t="s">
        <v>71</v>
      </c>
      <c r="E9" s="17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5" customFormat="1" ht="35.25" customHeight="1">
      <c r="A10" s="3">
        <v>1</v>
      </c>
      <c r="B10" s="73"/>
      <c r="C10" s="72"/>
      <c r="D10" s="2" t="s">
        <v>69</v>
      </c>
      <c r="E10" s="4">
        <f aca="true" t="shared" si="0" ref="E10:J10">SUM(E12:E55)</f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</row>
    <row r="11" spans="1:10" s="65" customFormat="1" ht="15" customHeight="1">
      <c r="A11" s="61">
        <v>2</v>
      </c>
      <c r="B11" s="133" t="s">
        <v>68</v>
      </c>
      <c r="C11" s="133"/>
      <c r="D11" s="62" t="s">
        <v>67</v>
      </c>
      <c r="E11" s="63"/>
      <c r="F11" s="75"/>
      <c r="G11" s="75"/>
      <c r="H11" s="75"/>
      <c r="I11" s="75"/>
      <c r="J11" s="75"/>
    </row>
    <row r="12" spans="1:10" s="5" customFormat="1" ht="15">
      <c r="A12" s="3">
        <v>3</v>
      </c>
      <c r="B12" s="85" t="s">
        <v>84</v>
      </c>
      <c r="C12" s="85"/>
      <c r="D12" s="2" t="s">
        <v>66</v>
      </c>
      <c r="E12" s="18">
        <f>SUM(G12:J12)</f>
        <v>0</v>
      </c>
      <c r="F12" s="74"/>
      <c r="G12" s="74"/>
      <c r="H12" s="74"/>
      <c r="I12" s="74"/>
      <c r="J12" s="74"/>
    </row>
    <row r="13" spans="1:10" s="5" customFormat="1" ht="42" customHeight="1">
      <c r="A13" s="3">
        <v>4</v>
      </c>
      <c r="B13" s="85" t="s">
        <v>173</v>
      </c>
      <c r="C13" s="85"/>
      <c r="D13" s="2" t="s">
        <v>64</v>
      </c>
      <c r="E13" s="18">
        <f aca="true" t="shared" si="1" ref="E13:E55">SUM(G13:J13)</f>
        <v>0</v>
      </c>
      <c r="F13" s="74"/>
      <c r="G13" s="74"/>
      <c r="H13" s="74"/>
      <c r="I13" s="74"/>
      <c r="J13" s="74"/>
    </row>
    <row r="14" spans="1:10" s="5" customFormat="1" ht="15" customHeight="1">
      <c r="A14" s="3">
        <v>5</v>
      </c>
      <c r="B14" s="85" t="s">
        <v>65</v>
      </c>
      <c r="C14" s="85"/>
      <c r="D14" s="2" t="s">
        <v>62</v>
      </c>
      <c r="E14" s="18">
        <f t="shared" si="1"/>
        <v>0</v>
      </c>
      <c r="F14" s="74"/>
      <c r="G14" s="74"/>
      <c r="H14" s="74"/>
      <c r="I14" s="74"/>
      <c r="J14" s="74"/>
    </row>
    <row r="15" spans="1:10" s="5" customFormat="1" ht="15" customHeight="1">
      <c r="A15" s="3">
        <v>6</v>
      </c>
      <c r="B15" s="85" t="s">
        <v>63</v>
      </c>
      <c r="C15" s="85"/>
      <c r="D15" s="2" t="s">
        <v>61</v>
      </c>
      <c r="E15" s="18">
        <f t="shared" si="1"/>
        <v>0</v>
      </c>
      <c r="F15" s="74"/>
      <c r="G15" s="74"/>
      <c r="H15" s="74"/>
      <c r="I15" s="74"/>
      <c r="J15" s="74"/>
    </row>
    <row r="16" spans="1:10" s="5" customFormat="1" ht="15" customHeight="1">
      <c r="A16" s="3">
        <v>7</v>
      </c>
      <c r="B16" s="85" t="s">
        <v>192</v>
      </c>
      <c r="C16" s="85"/>
      <c r="D16" s="2" t="s">
        <v>60</v>
      </c>
      <c r="E16" s="18">
        <f t="shared" si="1"/>
        <v>0</v>
      </c>
      <c r="F16" s="74"/>
      <c r="G16" s="74"/>
      <c r="H16" s="74"/>
      <c r="I16" s="74"/>
      <c r="J16" s="74"/>
    </row>
    <row r="17" spans="1:10" s="5" customFormat="1" ht="15" customHeight="1">
      <c r="A17" s="3">
        <v>8</v>
      </c>
      <c r="B17" s="85" t="s">
        <v>193</v>
      </c>
      <c r="C17" s="85"/>
      <c r="D17" s="2" t="s">
        <v>58</v>
      </c>
      <c r="E17" s="18">
        <f t="shared" si="1"/>
        <v>0</v>
      </c>
      <c r="F17" s="74"/>
      <c r="G17" s="74"/>
      <c r="H17" s="74"/>
      <c r="I17" s="74"/>
      <c r="J17" s="74"/>
    </row>
    <row r="18" spans="1:10" s="5" customFormat="1" ht="15" customHeight="1">
      <c r="A18" s="3">
        <v>9</v>
      </c>
      <c r="B18" s="85" t="s">
        <v>174</v>
      </c>
      <c r="C18" s="85"/>
      <c r="D18" s="2" t="s">
        <v>56</v>
      </c>
      <c r="E18" s="18">
        <f t="shared" si="1"/>
        <v>0</v>
      </c>
      <c r="F18" s="74"/>
      <c r="G18" s="74"/>
      <c r="H18" s="74"/>
      <c r="I18" s="74"/>
      <c r="J18" s="74"/>
    </row>
    <row r="19" spans="1:10" s="5" customFormat="1" ht="15" customHeight="1">
      <c r="A19" s="3">
        <v>10</v>
      </c>
      <c r="B19" s="85" t="s">
        <v>59</v>
      </c>
      <c r="C19" s="85"/>
      <c r="D19" s="2" t="s">
        <v>55</v>
      </c>
      <c r="E19" s="18">
        <f t="shared" si="1"/>
        <v>0</v>
      </c>
      <c r="F19" s="74"/>
      <c r="G19" s="74"/>
      <c r="H19" s="74"/>
      <c r="I19" s="74"/>
      <c r="J19" s="74"/>
    </row>
    <row r="20" spans="1:10" s="5" customFormat="1" ht="15" customHeight="1">
      <c r="A20" s="3">
        <v>11</v>
      </c>
      <c r="B20" s="85" t="s">
        <v>57</v>
      </c>
      <c r="C20" s="85"/>
      <c r="D20" s="2" t="s">
        <v>53</v>
      </c>
      <c r="E20" s="18">
        <f t="shared" si="1"/>
        <v>0</v>
      </c>
      <c r="F20" s="74"/>
      <c r="G20" s="74"/>
      <c r="H20" s="74"/>
      <c r="I20" s="74"/>
      <c r="J20" s="74"/>
    </row>
    <row r="21" spans="1:10" s="5" customFormat="1" ht="15" customHeight="1">
      <c r="A21" s="3">
        <v>12</v>
      </c>
      <c r="B21" s="85" t="s">
        <v>199</v>
      </c>
      <c r="C21" s="85"/>
      <c r="D21" s="2" t="s">
        <v>51</v>
      </c>
      <c r="E21" s="18">
        <f t="shared" si="1"/>
        <v>0</v>
      </c>
      <c r="F21" s="74"/>
      <c r="G21" s="74"/>
      <c r="H21" s="74"/>
      <c r="I21" s="74"/>
      <c r="J21" s="74"/>
    </row>
    <row r="22" spans="1:10" s="5" customFormat="1" ht="15" customHeight="1">
      <c r="A22" s="3">
        <v>13</v>
      </c>
      <c r="B22" s="85" t="s">
        <v>54</v>
      </c>
      <c r="C22" s="85"/>
      <c r="D22" s="2" t="s">
        <v>49</v>
      </c>
      <c r="E22" s="18">
        <f t="shared" si="1"/>
        <v>0</v>
      </c>
      <c r="F22" s="74"/>
      <c r="G22" s="74"/>
      <c r="H22" s="74"/>
      <c r="I22" s="74"/>
      <c r="J22" s="74"/>
    </row>
    <row r="23" spans="1:10" s="5" customFormat="1" ht="15" customHeight="1">
      <c r="A23" s="3">
        <v>14</v>
      </c>
      <c r="B23" s="85" t="s">
        <v>52</v>
      </c>
      <c r="C23" s="85"/>
      <c r="D23" s="2" t="s">
        <v>48</v>
      </c>
      <c r="E23" s="18">
        <f t="shared" si="1"/>
        <v>0</v>
      </c>
      <c r="F23" s="74"/>
      <c r="G23" s="74"/>
      <c r="H23" s="74"/>
      <c r="I23" s="74"/>
      <c r="J23" s="74"/>
    </row>
    <row r="24" spans="1:10" s="5" customFormat="1" ht="15" customHeight="1">
      <c r="A24" s="3">
        <v>15</v>
      </c>
      <c r="B24" s="85" t="s">
        <v>50</v>
      </c>
      <c r="C24" s="85"/>
      <c r="D24" s="2" t="s">
        <v>46</v>
      </c>
      <c r="E24" s="18">
        <f t="shared" si="1"/>
        <v>0</v>
      </c>
      <c r="F24" s="74"/>
      <c r="G24" s="74"/>
      <c r="H24" s="74"/>
      <c r="I24" s="74"/>
      <c r="J24" s="74"/>
    </row>
    <row r="25" spans="1:10" s="5" customFormat="1" ht="15" customHeight="1">
      <c r="A25" s="3">
        <v>16</v>
      </c>
      <c r="B25" s="99" t="s">
        <v>83</v>
      </c>
      <c r="C25" s="100"/>
      <c r="D25" s="2" t="s">
        <v>44</v>
      </c>
      <c r="E25" s="18">
        <f t="shared" si="1"/>
        <v>0</v>
      </c>
      <c r="F25" s="74"/>
      <c r="G25" s="74"/>
      <c r="H25" s="74"/>
      <c r="I25" s="74"/>
      <c r="J25" s="74"/>
    </row>
    <row r="26" spans="1:10" s="5" customFormat="1" ht="15" customHeight="1">
      <c r="A26" s="3">
        <v>17</v>
      </c>
      <c r="B26" s="85" t="s">
        <v>175</v>
      </c>
      <c r="C26" s="85"/>
      <c r="D26" s="2" t="s">
        <v>43</v>
      </c>
      <c r="E26" s="18">
        <f t="shared" si="1"/>
        <v>0</v>
      </c>
      <c r="F26" s="74"/>
      <c r="G26" s="74"/>
      <c r="H26" s="74"/>
      <c r="I26" s="74"/>
      <c r="J26" s="74"/>
    </row>
    <row r="27" spans="1:10" s="5" customFormat="1" ht="15" customHeight="1">
      <c r="A27" s="3">
        <v>18</v>
      </c>
      <c r="B27" s="85" t="s">
        <v>47</v>
      </c>
      <c r="C27" s="85"/>
      <c r="D27" s="2" t="s">
        <v>42</v>
      </c>
      <c r="E27" s="18">
        <f t="shared" si="1"/>
        <v>0</v>
      </c>
      <c r="F27" s="74"/>
      <c r="G27" s="74"/>
      <c r="H27" s="74"/>
      <c r="I27" s="74"/>
      <c r="J27" s="74"/>
    </row>
    <row r="28" spans="1:10" s="5" customFormat="1" ht="15" customHeight="1">
      <c r="A28" s="3">
        <v>19</v>
      </c>
      <c r="B28" s="85" t="s">
        <v>176</v>
      </c>
      <c r="C28" s="85"/>
      <c r="D28" s="2" t="s">
        <v>40</v>
      </c>
      <c r="E28" s="18">
        <f t="shared" si="1"/>
        <v>0</v>
      </c>
      <c r="F28" s="74"/>
      <c r="G28" s="74"/>
      <c r="H28" s="74"/>
      <c r="I28" s="74"/>
      <c r="J28" s="74"/>
    </row>
    <row r="29" spans="1:10" s="5" customFormat="1" ht="15" customHeight="1">
      <c r="A29" s="3">
        <v>20</v>
      </c>
      <c r="B29" s="85" t="s">
        <v>45</v>
      </c>
      <c r="C29" s="85"/>
      <c r="D29" s="2" t="s">
        <v>39</v>
      </c>
      <c r="E29" s="18">
        <f t="shared" si="1"/>
        <v>0</v>
      </c>
      <c r="F29" s="74"/>
      <c r="G29" s="74"/>
      <c r="H29" s="74"/>
      <c r="I29" s="74"/>
      <c r="J29" s="74"/>
    </row>
    <row r="30" spans="1:10" s="5" customFormat="1" ht="15" customHeight="1">
      <c r="A30" s="3">
        <v>21</v>
      </c>
      <c r="B30" s="85" t="s">
        <v>194</v>
      </c>
      <c r="C30" s="85"/>
      <c r="D30" s="2" t="s">
        <v>37</v>
      </c>
      <c r="E30" s="18">
        <f t="shared" si="1"/>
        <v>0</v>
      </c>
      <c r="F30" s="74"/>
      <c r="G30" s="74"/>
      <c r="H30" s="74"/>
      <c r="I30" s="74"/>
      <c r="J30" s="74"/>
    </row>
    <row r="31" spans="1:10" s="5" customFormat="1" ht="15" customHeight="1">
      <c r="A31" s="3">
        <v>22</v>
      </c>
      <c r="B31" s="85" t="s">
        <v>177</v>
      </c>
      <c r="C31" s="85"/>
      <c r="D31" s="2" t="s">
        <v>35</v>
      </c>
      <c r="E31" s="18">
        <f t="shared" si="1"/>
        <v>0</v>
      </c>
      <c r="F31" s="74"/>
      <c r="G31" s="74"/>
      <c r="H31" s="74"/>
      <c r="I31" s="74"/>
      <c r="J31" s="74"/>
    </row>
    <row r="32" spans="1:10" s="5" customFormat="1" ht="15" customHeight="1">
      <c r="A32" s="3">
        <v>23</v>
      </c>
      <c r="B32" s="85" t="s">
        <v>85</v>
      </c>
      <c r="C32" s="85"/>
      <c r="D32" s="2" t="s">
        <v>33</v>
      </c>
      <c r="E32" s="18">
        <f t="shared" si="1"/>
        <v>0</v>
      </c>
      <c r="F32" s="74"/>
      <c r="G32" s="74"/>
      <c r="H32" s="74"/>
      <c r="I32" s="74"/>
      <c r="J32" s="74"/>
    </row>
    <row r="33" spans="1:10" s="5" customFormat="1" ht="15" customHeight="1">
      <c r="A33" s="3">
        <v>24</v>
      </c>
      <c r="B33" s="85" t="s">
        <v>86</v>
      </c>
      <c r="C33" s="85"/>
      <c r="D33" s="2" t="s">
        <v>31</v>
      </c>
      <c r="E33" s="18">
        <f t="shared" si="1"/>
        <v>0</v>
      </c>
      <c r="F33" s="74"/>
      <c r="G33" s="74"/>
      <c r="H33" s="74"/>
      <c r="I33" s="74"/>
      <c r="J33" s="74"/>
    </row>
    <row r="34" spans="1:10" s="5" customFormat="1" ht="15">
      <c r="A34" s="3">
        <v>25</v>
      </c>
      <c r="B34" s="85" t="s">
        <v>41</v>
      </c>
      <c r="C34" s="85"/>
      <c r="D34" s="2" t="s">
        <v>30</v>
      </c>
      <c r="E34" s="18">
        <f t="shared" si="1"/>
        <v>0</v>
      </c>
      <c r="F34" s="74"/>
      <c r="G34" s="74"/>
      <c r="H34" s="74"/>
      <c r="I34" s="74"/>
      <c r="J34" s="74"/>
    </row>
    <row r="35" spans="1:10" s="5" customFormat="1" ht="15">
      <c r="A35" s="3">
        <v>26</v>
      </c>
      <c r="B35" s="85" t="s">
        <v>178</v>
      </c>
      <c r="C35" s="85"/>
      <c r="D35" s="2" t="s">
        <v>29</v>
      </c>
      <c r="E35" s="18">
        <f t="shared" si="1"/>
        <v>0</v>
      </c>
      <c r="F35" s="74"/>
      <c r="G35" s="74"/>
      <c r="H35" s="74"/>
      <c r="I35" s="74"/>
      <c r="J35" s="74"/>
    </row>
    <row r="36" spans="1:10" s="5" customFormat="1" ht="28.5" customHeight="1">
      <c r="A36" s="3">
        <v>27</v>
      </c>
      <c r="B36" s="85" t="s">
        <v>38</v>
      </c>
      <c r="C36" s="85"/>
      <c r="D36" s="2" t="s">
        <v>28</v>
      </c>
      <c r="E36" s="18">
        <f t="shared" si="1"/>
        <v>0</v>
      </c>
      <c r="F36" s="74"/>
      <c r="G36" s="74"/>
      <c r="H36" s="74"/>
      <c r="I36" s="74"/>
      <c r="J36" s="74"/>
    </row>
    <row r="37" spans="1:10" s="5" customFormat="1" ht="15">
      <c r="A37" s="3">
        <v>28</v>
      </c>
      <c r="B37" s="85" t="s">
        <v>36</v>
      </c>
      <c r="C37" s="85"/>
      <c r="D37" s="2" t="s">
        <v>27</v>
      </c>
      <c r="E37" s="18">
        <f t="shared" si="1"/>
        <v>0</v>
      </c>
      <c r="F37" s="74"/>
      <c r="G37" s="74"/>
      <c r="H37" s="74"/>
      <c r="I37" s="74"/>
      <c r="J37" s="74"/>
    </row>
    <row r="38" spans="1:10" s="5" customFormat="1" ht="15" customHeight="1">
      <c r="A38" s="3">
        <v>29</v>
      </c>
      <c r="B38" s="85" t="s">
        <v>82</v>
      </c>
      <c r="C38" s="85"/>
      <c r="D38" s="2" t="s">
        <v>26</v>
      </c>
      <c r="E38" s="18">
        <f t="shared" si="1"/>
        <v>0</v>
      </c>
      <c r="F38" s="74"/>
      <c r="G38" s="74"/>
      <c r="H38" s="74"/>
      <c r="I38" s="74"/>
      <c r="J38" s="74"/>
    </row>
    <row r="39" spans="1:10" s="5" customFormat="1" ht="15" customHeight="1">
      <c r="A39" s="3">
        <v>30</v>
      </c>
      <c r="B39" s="85" t="s">
        <v>34</v>
      </c>
      <c r="C39" s="85"/>
      <c r="D39" s="2" t="s">
        <v>24</v>
      </c>
      <c r="E39" s="18">
        <f t="shared" si="1"/>
        <v>0</v>
      </c>
      <c r="F39" s="74"/>
      <c r="G39" s="74"/>
      <c r="H39" s="74"/>
      <c r="I39" s="74"/>
      <c r="J39" s="74"/>
    </row>
    <row r="40" spans="1:10" s="5" customFormat="1" ht="15" customHeight="1">
      <c r="A40" s="3">
        <v>31</v>
      </c>
      <c r="B40" s="85" t="s">
        <v>32</v>
      </c>
      <c r="C40" s="85"/>
      <c r="D40" s="2" t="s">
        <v>23</v>
      </c>
      <c r="E40" s="18">
        <f t="shared" si="1"/>
        <v>0</v>
      </c>
      <c r="F40" s="74"/>
      <c r="G40" s="74"/>
      <c r="H40" s="74"/>
      <c r="I40" s="74"/>
      <c r="J40" s="74"/>
    </row>
    <row r="41" spans="1:10" s="5" customFormat="1" ht="15" customHeight="1">
      <c r="A41" s="3">
        <v>32</v>
      </c>
      <c r="B41" s="85" t="s">
        <v>198</v>
      </c>
      <c r="C41" s="85"/>
      <c r="D41" s="2" t="s">
        <v>21</v>
      </c>
      <c r="E41" s="18">
        <f t="shared" si="1"/>
        <v>0</v>
      </c>
      <c r="F41" s="74"/>
      <c r="G41" s="74"/>
      <c r="H41" s="74"/>
      <c r="I41" s="74"/>
      <c r="J41" s="74"/>
    </row>
    <row r="42" spans="1:10" s="5" customFormat="1" ht="15" customHeight="1">
      <c r="A42" s="3">
        <v>33</v>
      </c>
      <c r="B42" s="85" t="s">
        <v>179</v>
      </c>
      <c r="C42" s="85"/>
      <c r="D42" s="2" t="s">
        <v>19</v>
      </c>
      <c r="E42" s="18">
        <f t="shared" si="1"/>
        <v>0</v>
      </c>
      <c r="F42" s="74"/>
      <c r="G42" s="74"/>
      <c r="H42" s="74"/>
      <c r="I42" s="74"/>
      <c r="J42" s="74"/>
    </row>
    <row r="43" spans="1:10" s="5" customFormat="1" ht="15" customHeight="1">
      <c r="A43" s="3">
        <v>34</v>
      </c>
      <c r="B43" s="85" t="s">
        <v>180</v>
      </c>
      <c r="C43" s="85"/>
      <c r="D43" s="2" t="s">
        <v>17</v>
      </c>
      <c r="E43" s="18">
        <f t="shared" si="1"/>
        <v>0</v>
      </c>
      <c r="F43" s="74"/>
      <c r="G43" s="74"/>
      <c r="H43" s="74"/>
      <c r="I43" s="74"/>
      <c r="J43" s="74"/>
    </row>
    <row r="44" spans="1:10" s="5" customFormat="1" ht="15" customHeight="1">
      <c r="A44" s="3">
        <v>35</v>
      </c>
      <c r="B44" s="99" t="s">
        <v>87</v>
      </c>
      <c r="C44" s="100"/>
      <c r="D44" s="2" t="s">
        <v>16</v>
      </c>
      <c r="E44" s="18">
        <f t="shared" si="1"/>
        <v>0</v>
      </c>
      <c r="F44" s="74"/>
      <c r="G44" s="74"/>
      <c r="H44" s="74"/>
      <c r="I44" s="74"/>
      <c r="J44" s="74"/>
    </row>
    <row r="45" spans="1:10" s="5" customFormat="1" ht="15" customHeight="1">
      <c r="A45" s="3">
        <v>36</v>
      </c>
      <c r="B45" s="99" t="s">
        <v>88</v>
      </c>
      <c r="C45" s="100"/>
      <c r="D45" s="2" t="s">
        <v>15</v>
      </c>
      <c r="E45" s="18">
        <f t="shared" si="1"/>
        <v>0</v>
      </c>
      <c r="F45" s="74"/>
      <c r="G45" s="74"/>
      <c r="H45" s="74"/>
      <c r="I45" s="74"/>
      <c r="J45" s="74"/>
    </row>
    <row r="46" spans="1:10" s="5" customFormat="1" ht="15" customHeight="1">
      <c r="A46" s="3">
        <v>37</v>
      </c>
      <c r="B46" s="85" t="s">
        <v>181</v>
      </c>
      <c r="C46" s="85"/>
      <c r="D46" s="2" t="s">
        <v>89</v>
      </c>
      <c r="E46" s="18">
        <f t="shared" si="1"/>
        <v>0</v>
      </c>
      <c r="F46" s="74"/>
      <c r="G46" s="74"/>
      <c r="H46" s="74"/>
      <c r="I46" s="74"/>
      <c r="J46" s="74"/>
    </row>
    <row r="47" spans="1:10" s="5" customFormat="1" ht="15">
      <c r="A47" s="3">
        <v>38</v>
      </c>
      <c r="B47" s="85" t="s">
        <v>182</v>
      </c>
      <c r="C47" s="85"/>
      <c r="D47" s="2" t="s">
        <v>184</v>
      </c>
      <c r="E47" s="18">
        <f t="shared" si="1"/>
        <v>0</v>
      </c>
      <c r="F47" s="74"/>
      <c r="G47" s="74"/>
      <c r="H47" s="74"/>
      <c r="I47" s="74"/>
      <c r="J47" s="74"/>
    </row>
    <row r="48" spans="1:10" s="5" customFormat="1" ht="15">
      <c r="A48" s="3">
        <v>39</v>
      </c>
      <c r="B48" s="85" t="s">
        <v>196</v>
      </c>
      <c r="C48" s="85"/>
      <c r="D48" s="2" t="s">
        <v>208</v>
      </c>
      <c r="E48" s="18">
        <f t="shared" si="1"/>
        <v>0</v>
      </c>
      <c r="F48" s="74"/>
      <c r="G48" s="74"/>
      <c r="H48" s="74"/>
      <c r="I48" s="74"/>
      <c r="J48" s="74"/>
    </row>
    <row r="49" spans="1:10" s="5" customFormat="1" ht="15" customHeight="1">
      <c r="A49" s="3">
        <v>40</v>
      </c>
      <c r="B49" s="85" t="s">
        <v>25</v>
      </c>
      <c r="C49" s="85"/>
      <c r="D49" s="2" t="s">
        <v>209</v>
      </c>
      <c r="E49" s="18">
        <f t="shared" si="1"/>
        <v>0</v>
      </c>
      <c r="F49" s="74"/>
      <c r="G49" s="74"/>
      <c r="H49" s="74"/>
      <c r="I49" s="74"/>
      <c r="J49" s="74"/>
    </row>
    <row r="50" spans="1:10" s="5" customFormat="1" ht="15" customHeight="1">
      <c r="A50" s="3">
        <v>41</v>
      </c>
      <c r="B50" s="85" t="s">
        <v>197</v>
      </c>
      <c r="C50" s="85"/>
      <c r="D50" s="2" t="s">
        <v>210</v>
      </c>
      <c r="E50" s="18">
        <f t="shared" si="1"/>
        <v>0</v>
      </c>
      <c r="F50" s="74"/>
      <c r="G50" s="74"/>
      <c r="H50" s="74"/>
      <c r="I50" s="74"/>
      <c r="J50" s="74"/>
    </row>
    <row r="51" spans="1:10" s="5" customFormat="1" ht="15" customHeight="1">
      <c r="A51" s="3">
        <v>42</v>
      </c>
      <c r="B51" s="85" t="s">
        <v>22</v>
      </c>
      <c r="C51" s="85"/>
      <c r="D51" s="2" t="s">
        <v>211</v>
      </c>
      <c r="E51" s="18">
        <f t="shared" si="1"/>
        <v>0</v>
      </c>
      <c r="F51" s="74"/>
      <c r="G51" s="74"/>
      <c r="H51" s="74"/>
      <c r="I51" s="74"/>
      <c r="J51" s="74"/>
    </row>
    <row r="52" spans="1:10" s="5" customFormat="1" ht="15" customHeight="1">
      <c r="A52" s="3">
        <v>43</v>
      </c>
      <c r="B52" s="85" t="s">
        <v>20</v>
      </c>
      <c r="C52" s="85"/>
      <c r="D52" s="2" t="s">
        <v>212</v>
      </c>
      <c r="E52" s="18">
        <f t="shared" si="1"/>
        <v>0</v>
      </c>
      <c r="F52" s="74"/>
      <c r="G52" s="74"/>
      <c r="H52" s="74"/>
      <c r="I52" s="74"/>
      <c r="J52" s="74"/>
    </row>
    <row r="53" spans="1:10" ht="15" customHeight="1">
      <c r="A53" s="3">
        <v>44</v>
      </c>
      <c r="B53" s="85" t="s">
        <v>18</v>
      </c>
      <c r="C53" s="85"/>
      <c r="D53" s="2" t="s">
        <v>213</v>
      </c>
      <c r="E53" s="18">
        <f t="shared" si="1"/>
        <v>0</v>
      </c>
      <c r="F53" s="74"/>
      <c r="G53" s="74"/>
      <c r="H53" s="74"/>
      <c r="I53" s="74"/>
      <c r="J53" s="74"/>
    </row>
    <row r="54" spans="1:10" ht="15" customHeight="1">
      <c r="A54" s="3">
        <v>45</v>
      </c>
      <c r="B54" s="85" t="s">
        <v>195</v>
      </c>
      <c r="C54" s="85"/>
      <c r="D54" s="2" t="s">
        <v>214</v>
      </c>
      <c r="E54" s="18">
        <f t="shared" si="1"/>
        <v>0</v>
      </c>
      <c r="F54" s="74"/>
      <c r="G54" s="74"/>
      <c r="H54" s="74"/>
      <c r="I54" s="74"/>
      <c r="J54" s="74"/>
    </row>
    <row r="55" spans="1:10" s="5" customFormat="1" ht="15" customHeight="1">
      <c r="A55" s="3">
        <v>46</v>
      </c>
      <c r="B55" s="85" t="s">
        <v>183</v>
      </c>
      <c r="C55" s="85"/>
      <c r="D55" s="2" t="s">
        <v>215</v>
      </c>
      <c r="E55" s="18">
        <f t="shared" si="1"/>
        <v>0</v>
      </c>
      <c r="F55" s="74"/>
      <c r="G55" s="74"/>
      <c r="H55" s="74"/>
      <c r="I55" s="74"/>
      <c r="J55" s="74"/>
    </row>
    <row r="56" spans="1:10" s="64" customFormat="1" ht="15" customHeight="1">
      <c r="A56" s="3">
        <v>47</v>
      </c>
      <c r="B56" s="101" t="s">
        <v>14</v>
      </c>
      <c r="C56" s="101"/>
      <c r="D56" s="62" t="s">
        <v>13</v>
      </c>
      <c r="E56" s="63"/>
      <c r="F56" s="75"/>
      <c r="G56" s="75"/>
      <c r="H56" s="75"/>
      <c r="I56" s="75"/>
      <c r="J56" s="75"/>
    </row>
    <row r="57" spans="1:10" ht="15">
      <c r="A57" s="3">
        <v>48</v>
      </c>
      <c r="B57" s="85" t="s">
        <v>216</v>
      </c>
      <c r="C57" s="85"/>
      <c r="D57" s="2" t="s">
        <v>12</v>
      </c>
      <c r="E57" s="18">
        <f aca="true" t="shared" si="2" ref="E57:J57">E12</f>
        <v>0</v>
      </c>
      <c r="F57" s="18">
        <f t="shared" si="2"/>
        <v>0</v>
      </c>
      <c r="G57" s="18">
        <f t="shared" si="2"/>
        <v>0</v>
      </c>
      <c r="H57" s="18">
        <f t="shared" si="2"/>
        <v>0</v>
      </c>
      <c r="I57" s="18">
        <f t="shared" si="2"/>
        <v>0</v>
      </c>
      <c r="J57" s="18">
        <f t="shared" si="2"/>
        <v>0</v>
      </c>
    </row>
    <row r="58" spans="1:10" ht="15">
      <c r="A58" s="3">
        <v>49</v>
      </c>
      <c r="B58" s="85" t="s">
        <v>186</v>
      </c>
      <c r="C58" s="85"/>
      <c r="D58" s="2" t="s">
        <v>11</v>
      </c>
      <c r="E58" s="18">
        <f aca="true" t="shared" si="3" ref="E58:J73">E13</f>
        <v>0</v>
      </c>
      <c r="F58" s="18">
        <f t="shared" si="3"/>
        <v>0</v>
      </c>
      <c r="G58" s="18">
        <f t="shared" si="3"/>
        <v>0</v>
      </c>
      <c r="H58" s="18">
        <f t="shared" si="3"/>
        <v>0</v>
      </c>
      <c r="I58" s="18">
        <f t="shared" si="3"/>
        <v>0</v>
      </c>
      <c r="J58" s="18">
        <f t="shared" si="3"/>
        <v>0</v>
      </c>
    </row>
    <row r="59" spans="1:10" ht="15" customHeight="1">
      <c r="A59" s="3">
        <v>50</v>
      </c>
      <c r="B59" s="85" t="s">
        <v>65</v>
      </c>
      <c r="C59" s="85"/>
      <c r="D59" s="2" t="s">
        <v>10</v>
      </c>
      <c r="E59" s="18">
        <f t="shared" si="3"/>
        <v>0</v>
      </c>
      <c r="F59" s="18">
        <f t="shared" si="3"/>
        <v>0</v>
      </c>
      <c r="G59" s="18">
        <f t="shared" si="3"/>
        <v>0</v>
      </c>
      <c r="H59" s="18">
        <f t="shared" si="3"/>
        <v>0</v>
      </c>
      <c r="I59" s="18">
        <f t="shared" si="3"/>
        <v>0</v>
      </c>
      <c r="J59" s="18">
        <f t="shared" si="3"/>
        <v>0</v>
      </c>
    </row>
    <row r="60" spans="1:10" ht="15">
      <c r="A60" s="3">
        <v>51</v>
      </c>
      <c r="B60" s="85" t="s">
        <v>63</v>
      </c>
      <c r="C60" s="85"/>
      <c r="D60" s="2" t="s">
        <v>9</v>
      </c>
      <c r="E60" s="18">
        <f t="shared" si="3"/>
        <v>0</v>
      </c>
      <c r="F60" s="18">
        <f t="shared" si="3"/>
        <v>0</v>
      </c>
      <c r="G60" s="18">
        <f t="shared" si="3"/>
        <v>0</v>
      </c>
      <c r="H60" s="18">
        <f t="shared" si="3"/>
        <v>0</v>
      </c>
      <c r="I60" s="18">
        <f t="shared" si="3"/>
        <v>0</v>
      </c>
      <c r="J60" s="18">
        <f t="shared" si="3"/>
        <v>0</v>
      </c>
    </row>
    <row r="61" spans="1:10" ht="15" customHeight="1">
      <c r="A61" s="3">
        <v>52</v>
      </c>
      <c r="B61" s="85" t="s">
        <v>192</v>
      </c>
      <c r="C61" s="85"/>
      <c r="D61" s="2" t="s">
        <v>8</v>
      </c>
      <c r="E61" s="18">
        <f t="shared" si="3"/>
        <v>0</v>
      </c>
      <c r="F61" s="18">
        <f t="shared" si="3"/>
        <v>0</v>
      </c>
      <c r="G61" s="18">
        <f t="shared" si="3"/>
        <v>0</v>
      </c>
      <c r="H61" s="18">
        <f t="shared" si="3"/>
        <v>0</v>
      </c>
      <c r="I61" s="18">
        <f t="shared" si="3"/>
        <v>0</v>
      </c>
      <c r="J61" s="18">
        <f t="shared" si="3"/>
        <v>0</v>
      </c>
    </row>
    <row r="62" spans="1:10" ht="15" customHeight="1">
      <c r="A62" s="3">
        <v>53</v>
      </c>
      <c r="B62" s="85" t="s">
        <v>193</v>
      </c>
      <c r="C62" s="85"/>
      <c r="D62" s="2" t="s">
        <v>7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</row>
    <row r="63" spans="1:10" ht="15" customHeight="1">
      <c r="A63" s="3">
        <v>54</v>
      </c>
      <c r="B63" s="85" t="s">
        <v>174</v>
      </c>
      <c r="C63" s="85"/>
      <c r="D63" s="2" t="s">
        <v>6</v>
      </c>
      <c r="E63" s="18">
        <f t="shared" si="3"/>
        <v>0</v>
      </c>
      <c r="F63" s="18">
        <f t="shared" si="3"/>
        <v>0</v>
      </c>
      <c r="G63" s="18">
        <f t="shared" si="3"/>
        <v>0</v>
      </c>
      <c r="H63" s="18">
        <f t="shared" si="3"/>
        <v>0</v>
      </c>
      <c r="I63" s="18">
        <f t="shared" si="3"/>
        <v>0</v>
      </c>
      <c r="J63" s="18">
        <f t="shared" si="3"/>
        <v>0</v>
      </c>
    </row>
    <row r="64" spans="1:10" ht="15" customHeight="1">
      <c r="A64" s="3">
        <v>55</v>
      </c>
      <c r="B64" s="85" t="s">
        <v>59</v>
      </c>
      <c r="C64" s="85"/>
      <c r="D64" s="2" t="s">
        <v>5</v>
      </c>
      <c r="E64" s="18">
        <f t="shared" si="3"/>
        <v>0</v>
      </c>
      <c r="F64" s="18">
        <f t="shared" si="3"/>
        <v>0</v>
      </c>
      <c r="G64" s="18">
        <f t="shared" si="3"/>
        <v>0</v>
      </c>
      <c r="H64" s="18">
        <f t="shared" si="3"/>
        <v>0</v>
      </c>
      <c r="I64" s="18">
        <f t="shared" si="3"/>
        <v>0</v>
      </c>
      <c r="J64" s="18">
        <f t="shared" si="3"/>
        <v>0</v>
      </c>
    </row>
    <row r="65" spans="1:10" ht="15" customHeight="1">
      <c r="A65" s="3">
        <v>56</v>
      </c>
      <c r="B65" s="85" t="s">
        <v>57</v>
      </c>
      <c r="C65" s="85"/>
      <c r="D65" s="2" t="s">
        <v>4</v>
      </c>
      <c r="E65" s="18">
        <f t="shared" si="3"/>
        <v>0</v>
      </c>
      <c r="F65" s="18">
        <f t="shared" si="3"/>
        <v>0</v>
      </c>
      <c r="G65" s="18">
        <f t="shared" si="3"/>
        <v>0</v>
      </c>
      <c r="H65" s="18">
        <f t="shared" si="3"/>
        <v>0</v>
      </c>
      <c r="I65" s="18">
        <f t="shared" si="3"/>
        <v>0</v>
      </c>
      <c r="J65" s="18">
        <f t="shared" si="3"/>
        <v>0</v>
      </c>
    </row>
    <row r="66" spans="1:10" ht="15" customHeight="1">
      <c r="A66" s="3">
        <v>57</v>
      </c>
      <c r="B66" s="85" t="s">
        <v>199</v>
      </c>
      <c r="C66" s="85"/>
      <c r="D66" s="2" t="s">
        <v>90</v>
      </c>
      <c r="E66" s="18">
        <f t="shared" si="3"/>
        <v>0</v>
      </c>
      <c r="F66" s="18">
        <f t="shared" si="3"/>
        <v>0</v>
      </c>
      <c r="G66" s="18">
        <f t="shared" si="3"/>
        <v>0</v>
      </c>
      <c r="H66" s="18">
        <f t="shared" si="3"/>
        <v>0</v>
      </c>
      <c r="I66" s="18">
        <f t="shared" si="3"/>
        <v>0</v>
      </c>
      <c r="J66" s="18">
        <f t="shared" si="3"/>
        <v>0</v>
      </c>
    </row>
    <row r="67" spans="1:10" ht="15" customHeight="1">
      <c r="A67" s="3">
        <v>58</v>
      </c>
      <c r="B67" s="85" t="s">
        <v>54</v>
      </c>
      <c r="C67" s="85"/>
      <c r="D67" s="2" t="s">
        <v>91</v>
      </c>
      <c r="E67" s="18">
        <f t="shared" si="3"/>
        <v>0</v>
      </c>
      <c r="F67" s="18">
        <f t="shared" si="3"/>
        <v>0</v>
      </c>
      <c r="G67" s="18">
        <f t="shared" si="3"/>
        <v>0</v>
      </c>
      <c r="H67" s="18">
        <f t="shared" si="3"/>
        <v>0</v>
      </c>
      <c r="I67" s="18">
        <f t="shared" si="3"/>
        <v>0</v>
      </c>
      <c r="J67" s="18">
        <f t="shared" si="3"/>
        <v>0</v>
      </c>
    </row>
    <row r="68" spans="1:10" ht="15" customHeight="1">
      <c r="A68" s="3">
        <v>59</v>
      </c>
      <c r="B68" s="85" t="s">
        <v>52</v>
      </c>
      <c r="C68" s="85"/>
      <c r="D68" s="2" t="s">
        <v>92</v>
      </c>
      <c r="E68" s="18">
        <f t="shared" si="3"/>
        <v>0</v>
      </c>
      <c r="F68" s="18">
        <f t="shared" si="3"/>
        <v>0</v>
      </c>
      <c r="G68" s="18">
        <f t="shared" si="3"/>
        <v>0</v>
      </c>
      <c r="H68" s="18">
        <f t="shared" si="3"/>
        <v>0</v>
      </c>
      <c r="I68" s="18">
        <f t="shared" si="3"/>
        <v>0</v>
      </c>
      <c r="J68" s="18">
        <f t="shared" si="3"/>
        <v>0</v>
      </c>
    </row>
    <row r="69" spans="1:10" ht="15" customHeight="1">
      <c r="A69" s="3">
        <v>60</v>
      </c>
      <c r="B69" s="85" t="s">
        <v>50</v>
      </c>
      <c r="C69" s="85"/>
      <c r="D69" s="2" t="s">
        <v>93</v>
      </c>
      <c r="E69" s="18">
        <f t="shared" si="3"/>
        <v>0</v>
      </c>
      <c r="F69" s="18">
        <f t="shared" si="3"/>
        <v>0</v>
      </c>
      <c r="G69" s="18">
        <f t="shared" si="3"/>
        <v>0</v>
      </c>
      <c r="H69" s="18">
        <f t="shared" si="3"/>
        <v>0</v>
      </c>
      <c r="I69" s="18">
        <f t="shared" si="3"/>
        <v>0</v>
      </c>
      <c r="J69" s="18">
        <f t="shared" si="3"/>
        <v>0</v>
      </c>
    </row>
    <row r="70" spans="1:10" ht="15" customHeight="1">
      <c r="A70" s="3">
        <v>61</v>
      </c>
      <c r="B70" s="99" t="s">
        <v>83</v>
      </c>
      <c r="C70" s="100"/>
      <c r="D70" s="2" t="s">
        <v>94</v>
      </c>
      <c r="E70" s="18">
        <f t="shared" si="3"/>
        <v>0</v>
      </c>
      <c r="F70" s="18">
        <f t="shared" si="3"/>
        <v>0</v>
      </c>
      <c r="G70" s="18">
        <f t="shared" si="3"/>
        <v>0</v>
      </c>
      <c r="H70" s="18">
        <f t="shared" si="3"/>
        <v>0</v>
      </c>
      <c r="I70" s="18">
        <f t="shared" si="3"/>
        <v>0</v>
      </c>
      <c r="J70" s="18">
        <f t="shared" si="3"/>
        <v>0</v>
      </c>
    </row>
    <row r="71" spans="1:10" ht="15" customHeight="1">
      <c r="A71" s="3">
        <v>62</v>
      </c>
      <c r="B71" s="85" t="s">
        <v>175</v>
      </c>
      <c r="C71" s="85"/>
      <c r="D71" s="2" t="s">
        <v>95</v>
      </c>
      <c r="E71" s="18">
        <f t="shared" si="3"/>
        <v>0</v>
      </c>
      <c r="F71" s="18">
        <f t="shared" si="3"/>
        <v>0</v>
      </c>
      <c r="G71" s="18">
        <f t="shared" si="3"/>
        <v>0</v>
      </c>
      <c r="H71" s="18">
        <f t="shared" si="3"/>
        <v>0</v>
      </c>
      <c r="I71" s="18">
        <f t="shared" si="3"/>
        <v>0</v>
      </c>
      <c r="J71" s="18">
        <f t="shared" si="3"/>
        <v>0</v>
      </c>
    </row>
    <row r="72" spans="1:10" ht="15" customHeight="1">
      <c r="A72" s="3">
        <v>63</v>
      </c>
      <c r="B72" s="85" t="s">
        <v>47</v>
      </c>
      <c r="C72" s="85"/>
      <c r="D72" s="2" t="s">
        <v>96</v>
      </c>
      <c r="E72" s="18">
        <f t="shared" si="3"/>
        <v>0</v>
      </c>
      <c r="F72" s="18">
        <f t="shared" si="3"/>
        <v>0</v>
      </c>
      <c r="G72" s="18">
        <f t="shared" si="3"/>
        <v>0</v>
      </c>
      <c r="H72" s="18">
        <f t="shared" si="3"/>
        <v>0</v>
      </c>
      <c r="I72" s="18">
        <f t="shared" si="3"/>
        <v>0</v>
      </c>
      <c r="J72" s="18">
        <f t="shared" si="3"/>
        <v>0</v>
      </c>
    </row>
    <row r="73" spans="1:10" ht="15">
      <c r="A73" s="3">
        <v>64</v>
      </c>
      <c r="B73" s="85" t="s">
        <v>217</v>
      </c>
      <c r="C73" s="85"/>
      <c r="D73" s="2" t="s">
        <v>97</v>
      </c>
      <c r="E73" s="18">
        <f t="shared" si="3"/>
        <v>0</v>
      </c>
      <c r="F73" s="18">
        <f t="shared" si="3"/>
        <v>0</v>
      </c>
      <c r="G73" s="18">
        <f t="shared" si="3"/>
        <v>0</v>
      </c>
      <c r="H73" s="18">
        <f t="shared" si="3"/>
        <v>0</v>
      </c>
      <c r="I73" s="18">
        <f t="shared" si="3"/>
        <v>0</v>
      </c>
      <c r="J73" s="18">
        <f t="shared" si="3"/>
        <v>0</v>
      </c>
    </row>
    <row r="74" spans="1:10" ht="15">
      <c r="A74" s="3">
        <v>65</v>
      </c>
      <c r="B74" s="85" t="s">
        <v>45</v>
      </c>
      <c r="C74" s="85"/>
      <c r="D74" s="2" t="s">
        <v>98</v>
      </c>
      <c r="E74" s="18">
        <f aca="true" t="shared" si="4" ref="E74:J89">E29</f>
        <v>0</v>
      </c>
      <c r="F74" s="18">
        <f t="shared" si="4"/>
        <v>0</v>
      </c>
      <c r="G74" s="18">
        <f t="shared" si="4"/>
        <v>0</v>
      </c>
      <c r="H74" s="18">
        <f t="shared" si="4"/>
        <v>0</v>
      </c>
      <c r="I74" s="18">
        <f t="shared" si="4"/>
        <v>0</v>
      </c>
      <c r="J74" s="18">
        <f t="shared" si="4"/>
        <v>0</v>
      </c>
    </row>
    <row r="75" spans="1:10" s="5" customFormat="1" ht="15" customHeight="1">
      <c r="A75" s="3">
        <v>66</v>
      </c>
      <c r="B75" s="85" t="s">
        <v>194</v>
      </c>
      <c r="C75" s="85"/>
      <c r="D75" s="2" t="s">
        <v>99</v>
      </c>
      <c r="E75" s="18">
        <f t="shared" si="4"/>
        <v>0</v>
      </c>
      <c r="F75" s="18">
        <f t="shared" si="4"/>
        <v>0</v>
      </c>
      <c r="G75" s="18">
        <f t="shared" si="4"/>
        <v>0</v>
      </c>
      <c r="H75" s="18">
        <f t="shared" si="4"/>
        <v>0</v>
      </c>
      <c r="I75" s="18">
        <f t="shared" si="4"/>
        <v>0</v>
      </c>
      <c r="J75" s="18">
        <f t="shared" si="4"/>
        <v>0</v>
      </c>
    </row>
    <row r="76" spans="1:10" ht="15" customHeight="1">
      <c r="A76" s="3">
        <v>67</v>
      </c>
      <c r="B76" s="85" t="s">
        <v>177</v>
      </c>
      <c r="C76" s="85"/>
      <c r="D76" s="2" t="s">
        <v>100</v>
      </c>
      <c r="E76" s="18">
        <f t="shared" si="4"/>
        <v>0</v>
      </c>
      <c r="F76" s="18">
        <f t="shared" si="4"/>
        <v>0</v>
      </c>
      <c r="G76" s="18">
        <f t="shared" si="4"/>
        <v>0</v>
      </c>
      <c r="H76" s="18">
        <f t="shared" si="4"/>
        <v>0</v>
      </c>
      <c r="I76" s="18">
        <f t="shared" si="4"/>
        <v>0</v>
      </c>
      <c r="J76" s="18">
        <f t="shared" si="4"/>
        <v>0</v>
      </c>
    </row>
    <row r="77" spans="1:10" ht="15" customHeight="1">
      <c r="A77" s="3">
        <v>68</v>
      </c>
      <c r="B77" s="85" t="s">
        <v>85</v>
      </c>
      <c r="C77" s="85"/>
      <c r="D77" s="2" t="s">
        <v>101</v>
      </c>
      <c r="E77" s="18">
        <f t="shared" si="4"/>
        <v>0</v>
      </c>
      <c r="F77" s="18">
        <f t="shared" si="4"/>
        <v>0</v>
      </c>
      <c r="G77" s="18">
        <f t="shared" si="4"/>
        <v>0</v>
      </c>
      <c r="H77" s="18">
        <f t="shared" si="4"/>
        <v>0</v>
      </c>
      <c r="I77" s="18">
        <f t="shared" si="4"/>
        <v>0</v>
      </c>
      <c r="J77" s="18">
        <f t="shared" si="4"/>
        <v>0</v>
      </c>
    </row>
    <row r="78" spans="1:10" ht="15">
      <c r="A78" s="3">
        <v>69</v>
      </c>
      <c r="B78" s="85" t="s">
        <v>86</v>
      </c>
      <c r="C78" s="85"/>
      <c r="D78" s="2" t="s">
        <v>102</v>
      </c>
      <c r="E78" s="18">
        <f t="shared" si="4"/>
        <v>0</v>
      </c>
      <c r="F78" s="18">
        <f t="shared" si="4"/>
        <v>0</v>
      </c>
      <c r="G78" s="18">
        <f t="shared" si="4"/>
        <v>0</v>
      </c>
      <c r="H78" s="18">
        <f t="shared" si="4"/>
        <v>0</v>
      </c>
      <c r="I78" s="18">
        <f t="shared" si="4"/>
        <v>0</v>
      </c>
      <c r="J78" s="18">
        <f t="shared" si="4"/>
        <v>0</v>
      </c>
    </row>
    <row r="79" spans="1:10" ht="15">
      <c r="A79" s="3">
        <v>70</v>
      </c>
      <c r="B79" s="85" t="s">
        <v>41</v>
      </c>
      <c r="C79" s="85"/>
      <c r="D79" s="2" t="s">
        <v>103</v>
      </c>
      <c r="E79" s="18">
        <f t="shared" si="4"/>
        <v>0</v>
      </c>
      <c r="F79" s="18">
        <f t="shared" si="4"/>
        <v>0</v>
      </c>
      <c r="G79" s="18">
        <f t="shared" si="4"/>
        <v>0</v>
      </c>
      <c r="H79" s="18">
        <f t="shared" si="4"/>
        <v>0</v>
      </c>
      <c r="I79" s="18">
        <f t="shared" si="4"/>
        <v>0</v>
      </c>
      <c r="J79" s="18">
        <f t="shared" si="4"/>
        <v>0</v>
      </c>
    </row>
    <row r="80" spans="1:10" ht="15">
      <c r="A80" s="3">
        <v>71</v>
      </c>
      <c r="B80" s="85" t="s">
        <v>178</v>
      </c>
      <c r="C80" s="85"/>
      <c r="D80" s="2" t="s">
        <v>104</v>
      </c>
      <c r="E80" s="18">
        <f t="shared" si="4"/>
        <v>0</v>
      </c>
      <c r="F80" s="18">
        <f t="shared" si="4"/>
        <v>0</v>
      </c>
      <c r="G80" s="18">
        <f t="shared" si="4"/>
        <v>0</v>
      </c>
      <c r="H80" s="18">
        <f t="shared" si="4"/>
        <v>0</v>
      </c>
      <c r="I80" s="18">
        <f t="shared" si="4"/>
        <v>0</v>
      </c>
      <c r="J80" s="18">
        <f t="shared" si="4"/>
        <v>0</v>
      </c>
    </row>
    <row r="81" spans="1:10" ht="15">
      <c r="A81" s="3">
        <v>72</v>
      </c>
      <c r="B81" s="85" t="s">
        <v>187</v>
      </c>
      <c r="C81" s="85"/>
      <c r="D81" s="2" t="s">
        <v>105</v>
      </c>
      <c r="E81" s="18">
        <f t="shared" si="4"/>
        <v>0</v>
      </c>
      <c r="F81" s="18">
        <f t="shared" si="4"/>
        <v>0</v>
      </c>
      <c r="G81" s="18">
        <f t="shared" si="4"/>
        <v>0</v>
      </c>
      <c r="H81" s="18">
        <f t="shared" si="4"/>
        <v>0</v>
      </c>
      <c r="I81" s="18">
        <f t="shared" si="4"/>
        <v>0</v>
      </c>
      <c r="J81" s="18">
        <f t="shared" si="4"/>
        <v>0</v>
      </c>
    </row>
    <row r="82" spans="1:10" ht="15">
      <c r="A82" s="3">
        <v>73</v>
      </c>
      <c r="B82" s="85" t="s">
        <v>36</v>
      </c>
      <c r="C82" s="85"/>
      <c r="D82" s="2" t="s">
        <v>106</v>
      </c>
      <c r="E82" s="18">
        <f t="shared" si="4"/>
        <v>0</v>
      </c>
      <c r="F82" s="18">
        <f t="shared" si="4"/>
        <v>0</v>
      </c>
      <c r="G82" s="18">
        <f t="shared" si="4"/>
        <v>0</v>
      </c>
      <c r="H82" s="18">
        <f t="shared" si="4"/>
        <v>0</v>
      </c>
      <c r="I82" s="18">
        <f t="shared" si="4"/>
        <v>0</v>
      </c>
      <c r="J82" s="18">
        <f t="shared" si="4"/>
        <v>0</v>
      </c>
    </row>
    <row r="83" spans="1:10" ht="15">
      <c r="A83" s="3">
        <v>74</v>
      </c>
      <c r="B83" s="85" t="s">
        <v>82</v>
      </c>
      <c r="C83" s="85"/>
      <c r="D83" s="2" t="s">
        <v>107</v>
      </c>
      <c r="E83" s="18">
        <f t="shared" si="4"/>
        <v>0</v>
      </c>
      <c r="F83" s="18">
        <f t="shared" si="4"/>
        <v>0</v>
      </c>
      <c r="G83" s="18">
        <f t="shared" si="4"/>
        <v>0</v>
      </c>
      <c r="H83" s="18">
        <f t="shared" si="4"/>
        <v>0</v>
      </c>
      <c r="I83" s="18">
        <f t="shared" si="4"/>
        <v>0</v>
      </c>
      <c r="J83" s="18">
        <f t="shared" si="4"/>
        <v>0</v>
      </c>
    </row>
    <row r="84" spans="1:10" ht="15">
      <c r="A84" s="3">
        <v>75</v>
      </c>
      <c r="B84" s="85" t="s">
        <v>34</v>
      </c>
      <c r="C84" s="85"/>
      <c r="D84" s="2" t="s">
        <v>108</v>
      </c>
      <c r="E84" s="18">
        <f t="shared" si="4"/>
        <v>0</v>
      </c>
      <c r="F84" s="18">
        <f t="shared" si="4"/>
        <v>0</v>
      </c>
      <c r="G84" s="18">
        <f t="shared" si="4"/>
        <v>0</v>
      </c>
      <c r="H84" s="18">
        <f t="shared" si="4"/>
        <v>0</v>
      </c>
      <c r="I84" s="18">
        <f t="shared" si="4"/>
        <v>0</v>
      </c>
      <c r="J84" s="18">
        <f t="shared" si="4"/>
        <v>0</v>
      </c>
    </row>
    <row r="85" spans="1:10" s="5" customFormat="1" ht="15" customHeight="1">
      <c r="A85" s="3">
        <v>76</v>
      </c>
      <c r="B85" s="85" t="s">
        <v>32</v>
      </c>
      <c r="C85" s="85"/>
      <c r="D85" s="2" t="s">
        <v>109</v>
      </c>
      <c r="E85" s="18">
        <f t="shared" si="4"/>
        <v>0</v>
      </c>
      <c r="F85" s="18">
        <f t="shared" si="4"/>
        <v>0</v>
      </c>
      <c r="G85" s="18">
        <f t="shared" si="4"/>
        <v>0</v>
      </c>
      <c r="H85" s="18">
        <f t="shared" si="4"/>
        <v>0</v>
      </c>
      <c r="I85" s="18">
        <f t="shared" si="4"/>
        <v>0</v>
      </c>
      <c r="J85" s="18">
        <f t="shared" si="4"/>
        <v>0</v>
      </c>
    </row>
    <row r="86" spans="1:10" s="5" customFormat="1" ht="15" customHeight="1">
      <c r="A86" s="3">
        <v>77</v>
      </c>
      <c r="B86" s="85" t="s">
        <v>198</v>
      </c>
      <c r="C86" s="85"/>
      <c r="D86" s="2" t="s">
        <v>110</v>
      </c>
      <c r="E86" s="18">
        <f t="shared" si="4"/>
        <v>0</v>
      </c>
      <c r="F86" s="18">
        <f t="shared" si="4"/>
        <v>0</v>
      </c>
      <c r="G86" s="18">
        <f t="shared" si="4"/>
        <v>0</v>
      </c>
      <c r="H86" s="18">
        <f t="shared" si="4"/>
        <v>0</v>
      </c>
      <c r="I86" s="18">
        <f t="shared" si="4"/>
        <v>0</v>
      </c>
      <c r="J86" s="18">
        <f t="shared" si="4"/>
        <v>0</v>
      </c>
    </row>
    <row r="87" spans="1:10" s="5" customFormat="1" ht="15" customHeight="1">
      <c r="A87" s="3">
        <v>78</v>
      </c>
      <c r="B87" s="85" t="s">
        <v>218</v>
      </c>
      <c r="C87" s="85"/>
      <c r="D87" s="2" t="s">
        <v>111</v>
      </c>
      <c r="E87" s="18">
        <f t="shared" si="4"/>
        <v>0</v>
      </c>
      <c r="F87" s="18">
        <f t="shared" si="4"/>
        <v>0</v>
      </c>
      <c r="G87" s="18">
        <f t="shared" si="4"/>
        <v>0</v>
      </c>
      <c r="H87" s="18">
        <f t="shared" si="4"/>
        <v>0</v>
      </c>
      <c r="I87" s="18">
        <f t="shared" si="4"/>
        <v>0</v>
      </c>
      <c r="J87" s="18">
        <f t="shared" si="4"/>
        <v>0</v>
      </c>
    </row>
    <row r="88" spans="1:10" s="5" customFormat="1" ht="15" customHeight="1">
      <c r="A88" s="3">
        <v>79</v>
      </c>
      <c r="B88" s="85" t="s">
        <v>180</v>
      </c>
      <c r="C88" s="85"/>
      <c r="D88" s="2" t="s">
        <v>112</v>
      </c>
      <c r="E88" s="18">
        <f t="shared" si="4"/>
        <v>0</v>
      </c>
      <c r="F88" s="18">
        <f t="shared" si="4"/>
        <v>0</v>
      </c>
      <c r="G88" s="18">
        <f t="shared" si="4"/>
        <v>0</v>
      </c>
      <c r="H88" s="18">
        <f t="shared" si="4"/>
        <v>0</v>
      </c>
      <c r="I88" s="18">
        <f t="shared" si="4"/>
        <v>0</v>
      </c>
      <c r="J88" s="18">
        <f t="shared" si="4"/>
        <v>0</v>
      </c>
    </row>
    <row r="89" spans="1:10" s="5" customFormat="1" ht="15" customHeight="1">
      <c r="A89" s="3">
        <v>80</v>
      </c>
      <c r="B89" s="99" t="s">
        <v>87</v>
      </c>
      <c r="C89" s="100"/>
      <c r="D89" s="2" t="s">
        <v>113</v>
      </c>
      <c r="E89" s="18">
        <f t="shared" si="4"/>
        <v>0</v>
      </c>
      <c r="F89" s="18">
        <f t="shared" si="4"/>
        <v>0</v>
      </c>
      <c r="G89" s="18">
        <f t="shared" si="4"/>
        <v>0</v>
      </c>
      <c r="H89" s="18">
        <f t="shared" si="4"/>
        <v>0</v>
      </c>
      <c r="I89" s="18">
        <f t="shared" si="4"/>
        <v>0</v>
      </c>
      <c r="J89" s="18">
        <f t="shared" si="4"/>
        <v>0</v>
      </c>
    </row>
    <row r="90" spans="1:10" s="5" customFormat="1" ht="15" customHeight="1">
      <c r="A90" s="3">
        <v>81</v>
      </c>
      <c r="B90" s="99" t="s">
        <v>88</v>
      </c>
      <c r="C90" s="100"/>
      <c r="D90" s="2" t="s">
        <v>114</v>
      </c>
      <c r="E90" s="18">
        <f aca="true" t="shared" si="5" ref="E90:J100">E45</f>
        <v>0</v>
      </c>
      <c r="F90" s="18">
        <f t="shared" si="5"/>
        <v>0</v>
      </c>
      <c r="G90" s="18">
        <f t="shared" si="5"/>
        <v>0</v>
      </c>
      <c r="H90" s="18">
        <f t="shared" si="5"/>
        <v>0</v>
      </c>
      <c r="I90" s="18">
        <f t="shared" si="5"/>
        <v>0</v>
      </c>
      <c r="J90" s="18">
        <f t="shared" si="5"/>
        <v>0</v>
      </c>
    </row>
    <row r="91" spans="1:10" s="5" customFormat="1" ht="15" customHeight="1">
      <c r="A91" s="3">
        <v>82</v>
      </c>
      <c r="B91" s="85" t="s">
        <v>181</v>
      </c>
      <c r="C91" s="85"/>
      <c r="D91" s="2" t="s">
        <v>115</v>
      </c>
      <c r="E91" s="18">
        <f t="shared" si="5"/>
        <v>0</v>
      </c>
      <c r="F91" s="18">
        <f t="shared" si="5"/>
        <v>0</v>
      </c>
      <c r="G91" s="18">
        <f t="shared" si="5"/>
        <v>0</v>
      </c>
      <c r="H91" s="18">
        <f t="shared" si="5"/>
        <v>0</v>
      </c>
      <c r="I91" s="18">
        <f t="shared" si="5"/>
        <v>0</v>
      </c>
      <c r="J91" s="18">
        <f t="shared" si="5"/>
        <v>0</v>
      </c>
    </row>
    <row r="92" spans="1:10" s="5" customFormat="1" ht="15">
      <c r="A92" s="3">
        <v>83</v>
      </c>
      <c r="B92" s="85" t="s">
        <v>182</v>
      </c>
      <c r="C92" s="85"/>
      <c r="D92" s="2" t="s">
        <v>185</v>
      </c>
      <c r="E92" s="18">
        <f t="shared" si="5"/>
        <v>0</v>
      </c>
      <c r="F92" s="18">
        <f t="shared" si="5"/>
        <v>0</v>
      </c>
      <c r="G92" s="18">
        <f t="shared" si="5"/>
        <v>0</v>
      </c>
      <c r="H92" s="18">
        <f t="shared" si="5"/>
        <v>0</v>
      </c>
      <c r="I92" s="18">
        <f t="shared" si="5"/>
        <v>0</v>
      </c>
      <c r="J92" s="18">
        <f t="shared" si="5"/>
        <v>0</v>
      </c>
    </row>
    <row r="93" spans="1:10" s="5" customFormat="1" ht="15">
      <c r="A93" s="3">
        <v>84</v>
      </c>
      <c r="B93" s="85" t="s">
        <v>196</v>
      </c>
      <c r="C93" s="85"/>
      <c r="D93" s="2" t="s">
        <v>200</v>
      </c>
      <c r="E93" s="18">
        <f t="shared" si="5"/>
        <v>0</v>
      </c>
      <c r="F93" s="18">
        <f t="shared" si="5"/>
        <v>0</v>
      </c>
      <c r="G93" s="18">
        <f t="shared" si="5"/>
        <v>0</v>
      </c>
      <c r="H93" s="18">
        <f t="shared" si="5"/>
        <v>0</v>
      </c>
      <c r="I93" s="18">
        <f t="shared" si="5"/>
        <v>0</v>
      </c>
      <c r="J93" s="18">
        <f t="shared" si="5"/>
        <v>0</v>
      </c>
    </row>
    <row r="94" spans="1:10" s="5" customFormat="1" ht="15" customHeight="1">
      <c r="A94" s="3">
        <v>85</v>
      </c>
      <c r="B94" s="85" t="s">
        <v>25</v>
      </c>
      <c r="C94" s="85"/>
      <c r="D94" s="2" t="s">
        <v>201</v>
      </c>
      <c r="E94" s="18">
        <f t="shared" si="5"/>
        <v>0</v>
      </c>
      <c r="F94" s="18">
        <f t="shared" si="5"/>
        <v>0</v>
      </c>
      <c r="G94" s="18">
        <f t="shared" si="5"/>
        <v>0</v>
      </c>
      <c r="H94" s="18">
        <f t="shared" si="5"/>
        <v>0</v>
      </c>
      <c r="I94" s="18">
        <f t="shared" si="5"/>
        <v>0</v>
      </c>
      <c r="J94" s="18">
        <f t="shared" si="5"/>
        <v>0</v>
      </c>
    </row>
    <row r="95" spans="1:10" s="5" customFormat="1" ht="15" customHeight="1">
      <c r="A95" s="3">
        <v>86</v>
      </c>
      <c r="B95" s="85" t="s">
        <v>197</v>
      </c>
      <c r="C95" s="85"/>
      <c r="D95" s="2" t="s">
        <v>202</v>
      </c>
      <c r="E95" s="18">
        <f t="shared" si="5"/>
        <v>0</v>
      </c>
      <c r="F95" s="18">
        <f t="shared" si="5"/>
        <v>0</v>
      </c>
      <c r="G95" s="18">
        <f t="shared" si="5"/>
        <v>0</v>
      </c>
      <c r="H95" s="18">
        <f t="shared" si="5"/>
        <v>0</v>
      </c>
      <c r="I95" s="18">
        <f t="shared" si="5"/>
        <v>0</v>
      </c>
      <c r="J95" s="18">
        <f t="shared" si="5"/>
        <v>0</v>
      </c>
    </row>
    <row r="96" spans="1:10" s="5" customFormat="1" ht="15">
      <c r="A96" s="3">
        <v>87</v>
      </c>
      <c r="B96" s="85" t="s">
        <v>22</v>
      </c>
      <c r="C96" s="85"/>
      <c r="D96" s="2" t="s">
        <v>203</v>
      </c>
      <c r="E96" s="18">
        <f t="shared" si="5"/>
        <v>0</v>
      </c>
      <c r="F96" s="18">
        <f t="shared" si="5"/>
        <v>0</v>
      </c>
      <c r="G96" s="18">
        <f t="shared" si="5"/>
        <v>0</v>
      </c>
      <c r="H96" s="18">
        <f t="shared" si="5"/>
        <v>0</v>
      </c>
      <c r="I96" s="18">
        <f t="shared" si="5"/>
        <v>0</v>
      </c>
      <c r="J96" s="18">
        <f t="shared" si="5"/>
        <v>0</v>
      </c>
    </row>
    <row r="97" spans="1:10" s="5" customFormat="1" ht="15">
      <c r="A97" s="3">
        <v>88</v>
      </c>
      <c r="B97" s="85" t="s">
        <v>20</v>
      </c>
      <c r="C97" s="85"/>
      <c r="D97" s="2" t="s">
        <v>204</v>
      </c>
      <c r="E97" s="18">
        <f t="shared" si="5"/>
        <v>0</v>
      </c>
      <c r="F97" s="18">
        <f t="shared" si="5"/>
        <v>0</v>
      </c>
      <c r="G97" s="18">
        <f t="shared" si="5"/>
        <v>0</v>
      </c>
      <c r="H97" s="18">
        <f t="shared" si="5"/>
        <v>0</v>
      </c>
      <c r="I97" s="18">
        <f t="shared" si="5"/>
        <v>0</v>
      </c>
      <c r="J97" s="18">
        <f t="shared" si="5"/>
        <v>0</v>
      </c>
    </row>
    <row r="98" spans="1:10" s="5" customFormat="1" ht="15">
      <c r="A98" s="3">
        <v>89</v>
      </c>
      <c r="B98" s="85" t="s">
        <v>18</v>
      </c>
      <c r="C98" s="85"/>
      <c r="D98" s="2" t="s">
        <v>205</v>
      </c>
      <c r="E98" s="18">
        <f t="shared" si="5"/>
        <v>0</v>
      </c>
      <c r="F98" s="18">
        <f t="shared" si="5"/>
        <v>0</v>
      </c>
      <c r="G98" s="18">
        <f t="shared" si="5"/>
        <v>0</v>
      </c>
      <c r="H98" s="18">
        <f t="shared" si="5"/>
        <v>0</v>
      </c>
      <c r="I98" s="18">
        <f t="shared" si="5"/>
        <v>0</v>
      </c>
      <c r="J98" s="18">
        <f t="shared" si="5"/>
        <v>0</v>
      </c>
    </row>
    <row r="99" spans="1:10" ht="15" customHeight="1">
      <c r="A99" s="3">
        <v>90</v>
      </c>
      <c r="B99" s="85" t="s">
        <v>195</v>
      </c>
      <c r="C99" s="85"/>
      <c r="D99" s="2" t="s">
        <v>206</v>
      </c>
      <c r="E99" s="18">
        <f t="shared" si="5"/>
        <v>0</v>
      </c>
      <c r="F99" s="18">
        <f t="shared" si="5"/>
        <v>0</v>
      </c>
      <c r="G99" s="18">
        <f t="shared" si="5"/>
        <v>0</v>
      </c>
      <c r="H99" s="18">
        <f t="shared" si="5"/>
        <v>0</v>
      </c>
      <c r="I99" s="18">
        <f t="shared" si="5"/>
        <v>0</v>
      </c>
      <c r="J99" s="18">
        <f t="shared" si="5"/>
        <v>0</v>
      </c>
    </row>
    <row r="100" spans="1:10" s="5" customFormat="1" ht="15">
      <c r="A100" s="3">
        <v>91</v>
      </c>
      <c r="B100" s="85" t="s">
        <v>183</v>
      </c>
      <c r="C100" s="85"/>
      <c r="D100" s="2" t="s">
        <v>207</v>
      </c>
      <c r="E100" s="18">
        <f t="shared" si="5"/>
        <v>0</v>
      </c>
      <c r="F100" s="18">
        <f t="shared" si="5"/>
        <v>0</v>
      </c>
      <c r="G100" s="18">
        <f t="shared" si="5"/>
        <v>0</v>
      </c>
      <c r="H100" s="18">
        <f t="shared" si="5"/>
        <v>0</v>
      </c>
      <c r="I100" s="18">
        <f t="shared" si="5"/>
        <v>0</v>
      </c>
      <c r="J100" s="18">
        <f t="shared" si="5"/>
        <v>0</v>
      </c>
    </row>
    <row r="101" spans="1:5" ht="25.5" customHeight="1">
      <c r="A101" s="135" t="s">
        <v>3</v>
      </c>
      <c r="B101" s="135"/>
      <c r="C101" s="135"/>
      <c r="D101" s="135"/>
      <c r="E101" s="135"/>
    </row>
    <row r="102" spans="3:5" ht="25.5" customHeight="1">
      <c r="C102" s="19"/>
      <c r="D102" s="19"/>
      <c r="E102" s="19"/>
    </row>
    <row r="103" spans="1:3" ht="18.75">
      <c r="A103" s="11" t="s">
        <v>2</v>
      </c>
      <c r="C103" s="10"/>
    </row>
    <row r="104" spans="1:5" ht="18.75" customHeight="1">
      <c r="A104" s="134" t="str">
        <f>'1 подр'!A104:E104</f>
        <v>организации                          _____________________  ________________________________________</v>
      </c>
      <c r="B104" s="134"/>
      <c r="C104" s="134"/>
      <c r="D104" s="134"/>
      <c r="E104" s="134"/>
    </row>
    <row r="105" spans="1:3" ht="18.75">
      <c r="A105" s="20" t="s">
        <v>190</v>
      </c>
      <c r="C105" s="10"/>
    </row>
    <row r="106" spans="1:3" ht="15.75">
      <c r="A106" s="20" t="s">
        <v>0</v>
      </c>
      <c r="C106" s="12"/>
    </row>
    <row r="107" spans="1:3" ht="15.75">
      <c r="A107" s="12"/>
      <c r="C107" s="6"/>
    </row>
    <row r="108" spans="1:5" ht="15.75">
      <c r="A108" s="136" t="str">
        <f>'1 подр'!A108:E108</f>
        <v>«_____»______________2019г.       Тел.(_____)_____________________</v>
      </c>
      <c r="B108" s="136"/>
      <c r="C108" s="136"/>
      <c r="D108" s="136"/>
      <c r="E108" s="136"/>
    </row>
    <row r="109" spans="1:3" ht="15.75">
      <c r="A109" s="13" t="s">
        <v>80</v>
      </c>
      <c r="C109" s="9" t="s">
        <v>81</v>
      </c>
    </row>
    <row r="110" spans="1:12" ht="15">
      <c r="A110" s="20"/>
      <c r="G110" s="71"/>
      <c r="H110" s="71"/>
      <c r="I110" s="71"/>
      <c r="J110" s="71"/>
      <c r="K110" s="71"/>
      <c r="L110" s="71"/>
    </row>
    <row r="111" spans="1:14" ht="15">
      <c r="A111" s="137" t="str">
        <f>'1 подр'!A111:E111</f>
        <v>Исполнитель:    ____________                          _________________  тел. (____) _________</v>
      </c>
      <c r="B111" s="137"/>
      <c r="C111" s="137"/>
      <c r="D111" s="137"/>
      <c r="E111" s="137"/>
      <c r="M111" s="71"/>
      <c r="N111" s="71"/>
    </row>
    <row r="112" spans="1:5" ht="15">
      <c r="A112" s="134" t="s">
        <v>191</v>
      </c>
      <c r="B112" s="134"/>
      <c r="C112" s="134"/>
      <c r="D112" s="134"/>
      <c r="E112" s="134"/>
    </row>
  </sheetData>
  <sheetProtection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61" r:id="rId1"/>
  <rowBreaks count="1" manualBreakCount="1">
    <brk id="5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4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1:E111"/>
    <mergeCell ref="A112:E112"/>
    <mergeCell ref="C4:E4"/>
    <mergeCell ref="B98:C98"/>
    <mergeCell ref="B99:C99"/>
    <mergeCell ref="B100:C100"/>
    <mergeCell ref="A101:E101"/>
    <mergeCell ref="A104:E104"/>
    <mergeCell ref="A108:E108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I7:J7"/>
    <mergeCell ref="B9:C9"/>
    <mergeCell ref="B11:C11"/>
    <mergeCell ref="B12:C12"/>
    <mergeCell ref="B13:C13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C4" sqref="C4:E4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E15" sqref="E15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E23" sqref="E23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E24" sqref="E24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E26" sqref="E26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2"/>
  <sheetViews>
    <sheetView view="pageBreakPreview" zoomScaleSheetLayoutView="100" zoomScalePageLayoutView="0" workbookViewId="0" topLeftCell="A2">
      <selection activeCell="D22" sqref="D22"/>
    </sheetView>
  </sheetViews>
  <sheetFormatPr defaultColWidth="9.140625" defaultRowHeight="15"/>
  <cols>
    <col min="1" max="1" width="9.140625" style="21" customWidth="1"/>
    <col min="2" max="2" width="10.8515625" style="22" customWidth="1"/>
    <col min="3" max="3" width="43.421875" style="23" customWidth="1"/>
    <col min="4" max="4" width="10.140625" style="22" customWidth="1"/>
    <col min="5" max="5" width="24.140625" style="22" customWidth="1"/>
    <col min="6" max="6" width="11.00390625" style="22" customWidth="1"/>
    <col min="7" max="9" width="9.140625" style="22" customWidth="1"/>
    <col min="10" max="10" width="12.57421875" style="22" customWidth="1"/>
    <col min="11" max="16384" width="9.140625" style="22" customWidth="1"/>
  </cols>
  <sheetData>
    <row r="1" spans="4:7" ht="65.25" customHeight="1">
      <c r="D1" s="94" t="s">
        <v>135</v>
      </c>
      <c r="E1" s="94"/>
      <c r="G1" s="23"/>
    </row>
    <row r="2" spans="1:5" s="25" customFormat="1" ht="54" customHeight="1">
      <c r="A2" s="97" t="s">
        <v>134</v>
      </c>
      <c r="B2" s="97"/>
      <c r="C2" s="97"/>
      <c r="D2" s="97"/>
      <c r="E2" s="97"/>
    </row>
    <row r="3" spans="1:10" ht="21.75" customHeight="1">
      <c r="A3" s="95" t="str">
        <f>'1 подр'!A3:E3</f>
        <v>Сопроводительное письмо к Уведомлению от ___________ №_____________</v>
      </c>
      <c r="B3" s="95"/>
      <c r="C3" s="95"/>
      <c r="D3" s="95"/>
      <c r="E3" s="95"/>
      <c r="F3" s="23"/>
      <c r="G3" s="23"/>
      <c r="H3" s="23"/>
      <c r="I3" s="23"/>
      <c r="J3" s="23"/>
    </row>
    <row r="4" spans="1:10" ht="21.75" customHeight="1">
      <c r="A4" s="26" t="s">
        <v>79</v>
      </c>
      <c r="B4" s="27" t="str">
        <f>'1 подр'!B4</f>
        <v>470______</v>
      </c>
      <c r="C4" s="96">
        <f>'1 подр'!C4:E4</f>
        <v>0</v>
      </c>
      <c r="D4" s="96"/>
      <c r="E4" s="96"/>
      <c r="F4" s="23"/>
      <c r="G4" s="23"/>
      <c r="H4" s="23"/>
      <c r="I4" s="23"/>
      <c r="J4" s="23"/>
    </row>
    <row r="5" spans="1:10" s="28" customFormat="1" ht="19.5" customHeight="1">
      <c r="A5" s="29" t="s">
        <v>78</v>
      </c>
      <c r="C5" s="88" t="s">
        <v>124</v>
      </c>
      <c r="D5" s="88"/>
      <c r="E5" s="88"/>
      <c r="F5" s="23"/>
      <c r="G5" s="23"/>
      <c r="H5" s="23"/>
      <c r="I5" s="23"/>
      <c r="J5" s="23"/>
    </row>
    <row r="6" spans="1:5" s="28" customFormat="1" ht="15" customHeight="1">
      <c r="A6" s="31"/>
      <c r="C6" s="89"/>
      <c r="D6" s="90"/>
      <c r="E6" s="90"/>
    </row>
    <row r="7" spans="1:10" s="28" customFormat="1" ht="15" customHeight="1">
      <c r="A7" s="114" t="s">
        <v>77</v>
      </c>
      <c r="B7" s="116" t="s">
        <v>76</v>
      </c>
      <c r="C7" s="117"/>
      <c r="D7" s="86" t="s">
        <v>75</v>
      </c>
      <c r="E7" s="86" t="s">
        <v>74</v>
      </c>
      <c r="F7" s="110" t="s">
        <v>121</v>
      </c>
      <c r="G7" s="111"/>
      <c r="H7" s="112" t="s">
        <v>73</v>
      </c>
      <c r="I7" s="91" t="s">
        <v>72</v>
      </c>
      <c r="J7" s="91"/>
    </row>
    <row r="8" spans="1:10" s="34" customFormat="1" ht="54.75" customHeight="1">
      <c r="A8" s="115"/>
      <c r="B8" s="118"/>
      <c r="C8" s="119"/>
      <c r="D8" s="86"/>
      <c r="E8" s="86"/>
      <c r="F8" s="47" t="s">
        <v>116</v>
      </c>
      <c r="G8" s="47" t="s">
        <v>117</v>
      </c>
      <c r="H8" s="113"/>
      <c r="I8" s="48" t="s">
        <v>72</v>
      </c>
      <c r="J8" s="49" t="s">
        <v>122</v>
      </c>
    </row>
    <row r="9" spans="1:10" s="37" customFormat="1" ht="15">
      <c r="A9" s="35">
        <v>1</v>
      </c>
      <c r="B9" s="98">
        <v>2</v>
      </c>
      <c r="C9" s="98"/>
      <c r="D9" s="36" t="s">
        <v>71</v>
      </c>
      <c r="E9" s="36" t="s">
        <v>70</v>
      </c>
      <c r="F9" s="38" t="s">
        <v>125</v>
      </c>
      <c r="G9" s="38" t="s">
        <v>118</v>
      </c>
      <c r="H9" s="50" t="s">
        <v>119</v>
      </c>
      <c r="I9" s="36" t="s">
        <v>120</v>
      </c>
      <c r="J9" s="38" t="s">
        <v>123</v>
      </c>
    </row>
    <row r="10" spans="1:10" s="37" customFormat="1" ht="35.25" customHeight="1">
      <c r="A10" s="35">
        <v>1</v>
      </c>
      <c r="B10" s="83"/>
      <c r="C10" s="77"/>
      <c r="D10" s="38" t="s">
        <v>69</v>
      </c>
      <c r="E10" s="51">
        <f aca="true" t="shared" si="0" ref="E10:J10">SUM(E12:E55)</f>
        <v>0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51">
        <f t="shared" si="0"/>
        <v>0</v>
      </c>
    </row>
    <row r="11" spans="1:10" s="67" customFormat="1" ht="15" customHeight="1">
      <c r="A11" s="66">
        <v>2</v>
      </c>
      <c r="B11" s="93" t="s">
        <v>68</v>
      </c>
      <c r="C11" s="93"/>
      <c r="D11" s="70" t="s">
        <v>67</v>
      </c>
      <c r="E11" s="68"/>
      <c r="F11" s="78"/>
      <c r="G11" s="78"/>
      <c r="H11" s="78"/>
      <c r="I11" s="78"/>
      <c r="J11" s="78"/>
    </row>
    <row r="12" spans="1:10" s="37" customFormat="1" ht="15">
      <c r="A12" s="35">
        <v>3</v>
      </c>
      <c r="B12" s="85" t="s">
        <v>84</v>
      </c>
      <c r="C12" s="85"/>
      <c r="D12" s="38" t="s">
        <v>66</v>
      </c>
      <c r="E12" s="52">
        <f>SUM(G12:J12)</f>
        <v>0</v>
      </c>
      <c r="F12" s="82"/>
      <c r="G12" s="82"/>
      <c r="H12" s="82"/>
      <c r="I12" s="82"/>
      <c r="J12" s="82"/>
    </row>
    <row r="13" spans="1:10" s="37" customFormat="1" ht="42" customHeight="1">
      <c r="A13" s="35">
        <v>4</v>
      </c>
      <c r="B13" s="85" t="s">
        <v>173</v>
      </c>
      <c r="C13" s="85"/>
      <c r="D13" s="38" t="s">
        <v>64</v>
      </c>
      <c r="E13" s="52">
        <f aca="true" t="shared" si="1" ref="E13:E55">SUM(G13:J13)</f>
        <v>0</v>
      </c>
      <c r="F13" s="82"/>
      <c r="G13" s="82"/>
      <c r="H13" s="82"/>
      <c r="I13" s="82"/>
      <c r="J13" s="82"/>
    </row>
    <row r="14" spans="1:10" s="37" customFormat="1" ht="15" customHeight="1">
      <c r="A14" s="35">
        <v>5</v>
      </c>
      <c r="B14" s="85" t="s">
        <v>65</v>
      </c>
      <c r="C14" s="85"/>
      <c r="D14" s="38" t="s">
        <v>62</v>
      </c>
      <c r="E14" s="52">
        <f t="shared" si="1"/>
        <v>0</v>
      </c>
      <c r="F14" s="82"/>
      <c r="G14" s="82"/>
      <c r="H14" s="82"/>
      <c r="I14" s="82"/>
      <c r="J14" s="82"/>
    </row>
    <row r="15" spans="1:10" s="37" customFormat="1" ht="15" customHeight="1">
      <c r="A15" s="35">
        <v>6</v>
      </c>
      <c r="B15" s="85" t="s">
        <v>63</v>
      </c>
      <c r="C15" s="85"/>
      <c r="D15" s="38" t="s">
        <v>61</v>
      </c>
      <c r="E15" s="52">
        <f t="shared" si="1"/>
        <v>0</v>
      </c>
      <c r="F15" s="82"/>
      <c r="G15" s="82"/>
      <c r="H15" s="82"/>
      <c r="I15" s="82"/>
      <c r="J15" s="82"/>
    </row>
    <row r="16" spans="1:10" s="37" customFormat="1" ht="15" customHeight="1">
      <c r="A16" s="35">
        <v>7</v>
      </c>
      <c r="B16" s="85" t="s">
        <v>192</v>
      </c>
      <c r="C16" s="85"/>
      <c r="D16" s="38" t="s">
        <v>60</v>
      </c>
      <c r="E16" s="52">
        <f t="shared" si="1"/>
        <v>0</v>
      </c>
      <c r="F16" s="82"/>
      <c r="G16" s="82"/>
      <c r="H16" s="82"/>
      <c r="I16" s="82"/>
      <c r="J16" s="82"/>
    </row>
    <row r="17" spans="1:10" s="37" customFormat="1" ht="15" customHeight="1">
      <c r="A17" s="35">
        <v>8</v>
      </c>
      <c r="B17" s="85" t="s">
        <v>193</v>
      </c>
      <c r="C17" s="85"/>
      <c r="D17" s="38" t="s">
        <v>58</v>
      </c>
      <c r="E17" s="52">
        <f t="shared" si="1"/>
        <v>0</v>
      </c>
      <c r="F17" s="82"/>
      <c r="G17" s="82"/>
      <c r="H17" s="82"/>
      <c r="I17" s="82"/>
      <c r="J17" s="82"/>
    </row>
    <row r="18" spans="1:10" s="37" customFormat="1" ht="15" customHeight="1">
      <c r="A18" s="35">
        <v>9</v>
      </c>
      <c r="B18" s="85" t="s">
        <v>174</v>
      </c>
      <c r="C18" s="85"/>
      <c r="D18" s="38" t="s">
        <v>56</v>
      </c>
      <c r="E18" s="52">
        <f t="shared" si="1"/>
        <v>0</v>
      </c>
      <c r="F18" s="82"/>
      <c r="G18" s="82"/>
      <c r="H18" s="82"/>
      <c r="I18" s="82"/>
      <c r="J18" s="82"/>
    </row>
    <row r="19" spans="1:10" s="37" customFormat="1" ht="15" customHeight="1">
      <c r="A19" s="35">
        <v>10</v>
      </c>
      <c r="B19" s="85" t="s">
        <v>59</v>
      </c>
      <c r="C19" s="85"/>
      <c r="D19" s="38" t="s">
        <v>55</v>
      </c>
      <c r="E19" s="52">
        <f t="shared" si="1"/>
        <v>0</v>
      </c>
      <c r="F19" s="82"/>
      <c r="G19" s="82"/>
      <c r="H19" s="82"/>
      <c r="I19" s="82"/>
      <c r="J19" s="82"/>
    </row>
    <row r="20" spans="1:10" s="37" customFormat="1" ht="15" customHeight="1">
      <c r="A20" s="35">
        <v>11</v>
      </c>
      <c r="B20" s="85" t="s">
        <v>57</v>
      </c>
      <c r="C20" s="85"/>
      <c r="D20" s="38" t="s">
        <v>53</v>
      </c>
      <c r="E20" s="52">
        <f t="shared" si="1"/>
        <v>0</v>
      </c>
      <c r="F20" s="82"/>
      <c r="G20" s="82"/>
      <c r="H20" s="82"/>
      <c r="I20" s="82"/>
      <c r="J20" s="82"/>
    </row>
    <row r="21" spans="1:10" s="37" customFormat="1" ht="15" customHeight="1">
      <c r="A21" s="35">
        <v>12</v>
      </c>
      <c r="B21" s="85" t="s">
        <v>199</v>
      </c>
      <c r="C21" s="85"/>
      <c r="D21" s="38" t="s">
        <v>51</v>
      </c>
      <c r="E21" s="52">
        <f t="shared" si="1"/>
        <v>0</v>
      </c>
      <c r="F21" s="82"/>
      <c r="G21" s="82"/>
      <c r="H21" s="82"/>
      <c r="I21" s="82"/>
      <c r="J21" s="82"/>
    </row>
    <row r="22" spans="1:10" s="37" customFormat="1" ht="15" customHeight="1">
      <c r="A22" s="35">
        <v>13</v>
      </c>
      <c r="B22" s="85" t="s">
        <v>54</v>
      </c>
      <c r="C22" s="85"/>
      <c r="D22" s="38" t="s">
        <v>49</v>
      </c>
      <c r="E22" s="52">
        <f t="shared" si="1"/>
        <v>0</v>
      </c>
      <c r="F22" s="82"/>
      <c r="G22" s="82"/>
      <c r="H22" s="82"/>
      <c r="I22" s="82"/>
      <c r="J22" s="82"/>
    </row>
    <row r="23" spans="1:10" s="37" customFormat="1" ht="15" customHeight="1">
      <c r="A23" s="35">
        <v>14</v>
      </c>
      <c r="B23" s="85" t="s">
        <v>52</v>
      </c>
      <c r="C23" s="85"/>
      <c r="D23" s="38" t="s">
        <v>48</v>
      </c>
      <c r="E23" s="52">
        <f t="shared" si="1"/>
        <v>0</v>
      </c>
      <c r="F23" s="82"/>
      <c r="G23" s="82"/>
      <c r="H23" s="82"/>
      <c r="I23" s="82"/>
      <c r="J23" s="82"/>
    </row>
    <row r="24" spans="1:10" s="37" customFormat="1" ht="15" customHeight="1">
      <c r="A24" s="35">
        <v>15</v>
      </c>
      <c r="B24" s="85" t="s">
        <v>50</v>
      </c>
      <c r="C24" s="85"/>
      <c r="D24" s="38" t="s">
        <v>46</v>
      </c>
      <c r="E24" s="52">
        <f t="shared" si="1"/>
        <v>0</v>
      </c>
      <c r="F24" s="82"/>
      <c r="G24" s="82"/>
      <c r="H24" s="82"/>
      <c r="I24" s="82"/>
      <c r="J24" s="82"/>
    </row>
    <row r="25" spans="1:10" s="37" customFormat="1" ht="15" customHeight="1">
      <c r="A25" s="35">
        <v>16</v>
      </c>
      <c r="B25" s="99" t="s">
        <v>83</v>
      </c>
      <c r="C25" s="100"/>
      <c r="D25" s="38" t="s">
        <v>44</v>
      </c>
      <c r="E25" s="52">
        <f t="shared" si="1"/>
        <v>0</v>
      </c>
      <c r="F25" s="82"/>
      <c r="G25" s="82"/>
      <c r="H25" s="82"/>
      <c r="I25" s="82"/>
      <c r="J25" s="82"/>
    </row>
    <row r="26" spans="1:10" s="37" customFormat="1" ht="15" customHeight="1">
      <c r="A26" s="35">
        <v>17</v>
      </c>
      <c r="B26" s="85" t="s">
        <v>175</v>
      </c>
      <c r="C26" s="85"/>
      <c r="D26" s="38" t="s">
        <v>43</v>
      </c>
      <c r="E26" s="52">
        <f t="shared" si="1"/>
        <v>0</v>
      </c>
      <c r="F26" s="82"/>
      <c r="G26" s="82"/>
      <c r="H26" s="82"/>
      <c r="I26" s="82"/>
      <c r="J26" s="82"/>
    </row>
    <row r="27" spans="1:10" s="37" customFormat="1" ht="15" customHeight="1">
      <c r="A27" s="35">
        <v>18</v>
      </c>
      <c r="B27" s="85" t="s">
        <v>47</v>
      </c>
      <c r="C27" s="85"/>
      <c r="D27" s="38" t="s">
        <v>42</v>
      </c>
      <c r="E27" s="52">
        <f t="shared" si="1"/>
        <v>0</v>
      </c>
      <c r="F27" s="82"/>
      <c r="G27" s="82"/>
      <c r="H27" s="82"/>
      <c r="I27" s="82"/>
      <c r="J27" s="82"/>
    </row>
    <row r="28" spans="1:10" s="37" customFormat="1" ht="15" customHeight="1">
      <c r="A28" s="35">
        <v>19</v>
      </c>
      <c r="B28" s="85" t="s">
        <v>176</v>
      </c>
      <c r="C28" s="85"/>
      <c r="D28" s="38" t="s">
        <v>40</v>
      </c>
      <c r="E28" s="52">
        <f t="shared" si="1"/>
        <v>0</v>
      </c>
      <c r="F28" s="82"/>
      <c r="G28" s="82"/>
      <c r="H28" s="82"/>
      <c r="I28" s="82"/>
      <c r="J28" s="82"/>
    </row>
    <row r="29" spans="1:10" s="37" customFormat="1" ht="15" customHeight="1">
      <c r="A29" s="35">
        <v>20</v>
      </c>
      <c r="B29" s="85" t="s">
        <v>45</v>
      </c>
      <c r="C29" s="85"/>
      <c r="D29" s="38" t="s">
        <v>39</v>
      </c>
      <c r="E29" s="52">
        <f t="shared" si="1"/>
        <v>0</v>
      </c>
      <c r="F29" s="82"/>
      <c r="G29" s="82"/>
      <c r="H29" s="82"/>
      <c r="I29" s="82"/>
      <c r="J29" s="82"/>
    </row>
    <row r="30" spans="1:10" s="37" customFormat="1" ht="15" customHeight="1">
      <c r="A30" s="35">
        <v>21</v>
      </c>
      <c r="B30" s="85" t="s">
        <v>194</v>
      </c>
      <c r="C30" s="85"/>
      <c r="D30" s="38" t="s">
        <v>37</v>
      </c>
      <c r="E30" s="52">
        <f t="shared" si="1"/>
        <v>0</v>
      </c>
      <c r="F30" s="82"/>
      <c r="G30" s="82"/>
      <c r="H30" s="82"/>
      <c r="I30" s="82"/>
      <c r="J30" s="82"/>
    </row>
    <row r="31" spans="1:10" s="37" customFormat="1" ht="15" customHeight="1">
      <c r="A31" s="35">
        <v>22</v>
      </c>
      <c r="B31" s="85" t="s">
        <v>177</v>
      </c>
      <c r="C31" s="85"/>
      <c r="D31" s="38" t="s">
        <v>35</v>
      </c>
      <c r="E31" s="52">
        <f t="shared" si="1"/>
        <v>0</v>
      </c>
      <c r="F31" s="82"/>
      <c r="G31" s="82"/>
      <c r="H31" s="82"/>
      <c r="I31" s="82"/>
      <c r="J31" s="82"/>
    </row>
    <row r="32" spans="1:10" s="37" customFormat="1" ht="15" customHeight="1">
      <c r="A32" s="35">
        <v>23</v>
      </c>
      <c r="B32" s="85" t="s">
        <v>85</v>
      </c>
      <c r="C32" s="85"/>
      <c r="D32" s="38" t="s">
        <v>33</v>
      </c>
      <c r="E32" s="52">
        <f t="shared" si="1"/>
        <v>0</v>
      </c>
      <c r="F32" s="82"/>
      <c r="G32" s="82"/>
      <c r="H32" s="82"/>
      <c r="I32" s="82"/>
      <c r="J32" s="82"/>
    </row>
    <row r="33" spans="1:10" s="37" customFormat="1" ht="15" customHeight="1">
      <c r="A33" s="35">
        <v>24</v>
      </c>
      <c r="B33" s="85" t="s">
        <v>86</v>
      </c>
      <c r="C33" s="85"/>
      <c r="D33" s="38" t="s">
        <v>31</v>
      </c>
      <c r="E33" s="52">
        <f t="shared" si="1"/>
        <v>0</v>
      </c>
      <c r="F33" s="82"/>
      <c r="G33" s="82"/>
      <c r="H33" s="82"/>
      <c r="I33" s="82"/>
      <c r="J33" s="82"/>
    </row>
    <row r="34" spans="1:10" s="37" customFormat="1" ht="15">
      <c r="A34" s="35">
        <v>25</v>
      </c>
      <c r="B34" s="85" t="s">
        <v>41</v>
      </c>
      <c r="C34" s="85"/>
      <c r="D34" s="38" t="s">
        <v>30</v>
      </c>
      <c r="E34" s="52">
        <f t="shared" si="1"/>
        <v>0</v>
      </c>
      <c r="F34" s="82"/>
      <c r="G34" s="82"/>
      <c r="H34" s="82"/>
      <c r="I34" s="82"/>
      <c r="J34" s="82"/>
    </row>
    <row r="35" spans="1:10" s="37" customFormat="1" ht="15">
      <c r="A35" s="35">
        <v>26</v>
      </c>
      <c r="B35" s="85" t="s">
        <v>178</v>
      </c>
      <c r="C35" s="85"/>
      <c r="D35" s="38" t="s">
        <v>29</v>
      </c>
      <c r="E35" s="52">
        <f t="shared" si="1"/>
        <v>0</v>
      </c>
      <c r="F35" s="82"/>
      <c r="G35" s="82"/>
      <c r="H35" s="82"/>
      <c r="I35" s="82"/>
      <c r="J35" s="82"/>
    </row>
    <row r="36" spans="1:10" s="37" customFormat="1" ht="28.5" customHeight="1">
      <c r="A36" s="35">
        <v>27</v>
      </c>
      <c r="B36" s="85" t="s">
        <v>38</v>
      </c>
      <c r="C36" s="85"/>
      <c r="D36" s="38" t="s">
        <v>28</v>
      </c>
      <c r="E36" s="52">
        <f t="shared" si="1"/>
        <v>0</v>
      </c>
      <c r="F36" s="82"/>
      <c r="G36" s="82"/>
      <c r="H36" s="82"/>
      <c r="I36" s="82"/>
      <c r="J36" s="82"/>
    </row>
    <row r="37" spans="1:10" s="37" customFormat="1" ht="15">
      <c r="A37" s="35">
        <v>28</v>
      </c>
      <c r="B37" s="85" t="s">
        <v>36</v>
      </c>
      <c r="C37" s="85"/>
      <c r="D37" s="38" t="s">
        <v>27</v>
      </c>
      <c r="E37" s="52">
        <f t="shared" si="1"/>
        <v>0</v>
      </c>
      <c r="F37" s="82"/>
      <c r="G37" s="82"/>
      <c r="H37" s="82"/>
      <c r="I37" s="82"/>
      <c r="J37" s="82"/>
    </row>
    <row r="38" spans="1:10" s="37" customFormat="1" ht="15" customHeight="1">
      <c r="A38" s="35">
        <v>29</v>
      </c>
      <c r="B38" s="85" t="s">
        <v>82</v>
      </c>
      <c r="C38" s="85"/>
      <c r="D38" s="38" t="s">
        <v>26</v>
      </c>
      <c r="E38" s="52">
        <f t="shared" si="1"/>
        <v>0</v>
      </c>
      <c r="F38" s="82"/>
      <c r="G38" s="82"/>
      <c r="H38" s="82"/>
      <c r="I38" s="82"/>
      <c r="J38" s="82"/>
    </row>
    <row r="39" spans="1:10" s="37" customFormat="1" ht="15" customHeight="1">
      <c r="A39" s="35">
        <v>30</v>
      </c>
      <c r="B39" s="85" t="s">
        <v>34</v>
      </c>
      <c r="C39" s="85"/>
      <c r="D39" s="38" t="s">
        <v>24</v>
      </c>
      <c r="E39" s="52">
        <f t="shared" si="1"/>
        <v>0</v>
      </c>
      <c r="F39" s="82"/>
      <c r="G39" s="82"/>
      <c r="H39" s="82"/>
      <c r="I39" s="82"/>
      <c r="J39" s="82"/>
    </row>
    <row r="40" spans="1:10" s="37" customFormat="1" ht="15" customHeight="1">
      <c r="A40" s="35">
        <v>31</v>
      </c>
      <c r="B40" s="85" t="s">
        <v>32</v>
      </c>
      <c r="C40" s="85"/>
      <c r="D40" s="38" t="s">
        <v>23</v>
      </c>
      <c r="E40" s="52">
        <f t="shared" si="1"/>
        <v>0</v>
      </c>
      <c r="F40" s="82"/>
      <c r="G40" s="82"/>
      <c r="H40" s="82"/>
      <c r="I40" s="82"/>
      <c r="J40" s="82"/>
    </row>
    <row r="41" spans="1:10" s="37" customFormat="1" ht="15" customHeight="1">
      <c r="A41" s="35">
        <v>32</v>
      </c>
      <c r="B41" s="85" t="s">
        <v>198</v>
      </c>
      <c r="C41" s="85"/>
      <c r="D41" s="38" t="s">
        <v>21</v>
      </c>
      <c r="E41" s="52">
        <f t="shared" si="1"/>
        <v>0</v>
      </c>
      <c r="F41" s="82"/>
      <c r="G41" s="82"/>
      <c r="H41" s="82"/>
      <c r="I41" s="82"/>
      <c r="J41" s="82"/>
    </row>
    <row r="42" spans="1:10" s="37" customFormat="1" ht="15" customHeight="1">
      <c r="A42" s="35">
        <v>33</v>
      </c>
      <c r="B42" s="85" t="s">
        <v>179</v>
      </c>
      <c r="C42" s="85"/>
      <c r="D42" s="38" t="s">
        <v>19</v>
      </c>
      <c r="E42" s="52">
        <f t="shared" si="1"/>
        <v>0</v>
      </c>
      <c r="F42" s="82"/>
      <c r="G42" s="82"/>
      <c r="H42" s="82"/>
      <c r="I42" s="82"/>
      <c r="J42" s="82"/>
    </row>
    <row r="43" spans="1:10" s="37" customFormat="1" ht="15" customHeight="1">
      <c r="A43" s="35">
        <v>34</v>
      </c>
      <c r="B43" s="85" t="s">
        <v>180</v>
      </c>
      <c r="C43" s="85"/>
      <c r="D43" s="38" t="s">
        <v>17</v>
      </c>
      <c r="E43" s="52">
        <f t="shared" si="1"/>
        <v>0</v>
      </c>
      <c r="F43" s="82"/>
      <c r="G43" s="82"/>
      <c r="H43" s="82"/>
      <c r="I43" s="82"/>
      <c r="J43" s="82"/>
    </row>
    <row r="44" spans="1:10" s="37" customFormat="1" ht="15" customHeight="1">
      <c r="A44" s="35">
        <v>35</v>
      </c>
      <c r="B44" s="99" t="s">
        <v>87</v>
      </c>
      <c r="C44" s="100"/>
      <c r="D44" s="38" t="s">
        <v>16</v>
      </c>
      <c r="E44" s="52">
        <f t="shared" si="1"/>
        <v>0</v>
      </c>
      <c r="F44" s="82"/>
      <c r="G44" s="82"/>
      <c r="H44" s="82"/>
      <c r="I44" s="82"/>
      <c r="J44" s="82"/>
    </row>
    <row r="45" spans="1:10" s="37" customFormat="1" ht="15" customHeight="1">
      <c r="A45" s="35">
        <v>36</v>
      </c>
      <c r="B45" s="99" t="s">
        <v>88</v>
      </c>
      <c r="C45" s="100"/>
      <c r="D45" s="38" t="s">
        <v>15</v>
      </c>
      <c r="E45" s="52">
        <f t="shared" si="1"/>
        <v>0</v>
      </c>
      <c r="F45" s="82"/>
      <c r="G45" s="82"/>
      <c r="H45" s="82"/>
      <c r="I45" s="82"/>
      <c r="J45" s="82"/>
    </row>
    <row r="46" spans="1:10" s="37" customFormat="1" ht="15" customHeight="1">
      <c r="A46" s="35">
        <v>37</v>
      </c>
      <c r="B46" s="85" t="s">
        <v>181</v>
      </c>
      <c r="C46" s="85"/>
      <c r="D46" s="38" t="s">
        <v>89</v>
      </c>
      <c r="E46" s="52">
        <f t="shared" si="1"/>
        <v>0</v>
      </c>
      <c r="F46" s="82"/>
      <c r="G46" s="82"/>
      <c r="H46" s="82"/>
      <c r="I46" s="82"/>
      <c r="J46" s="82"/>
    </row>
    <row r="47" spans="1:10" s="37" customFormat="1" ht="15">
      <c r="A47" s="35">
        <v>38</v>
      </c>
      <c r="B47" s="85" t="s">
        <v>182</v>
      </c>
      <c r="C47" s="85"/>
      <c r="D47" s="38" t="s">
        <v>184</v>
      </c>
      <c r="E47" s="52">
        <f t="shared" si="1"/>
        <v>0</v>
      </c>
      <c r="F47" s="82"/>
      <c r="G47" s="82"/>
      <c r="H47" s="82"/>
      <c r="I47" s="82"/>
      <c r="J47" s="82"/>
    </row>
    <row r="48" spans="1:10" s="37" customFormat="1" ht="15">
      <c r="A48" s="35">
        <v>39</v>
      </c>
      <c r="B48" s="85" t="s">
        <v>196</v>
      </c>
      <c r="C48" s="85"/>
      <c r="D48" s="38" t="s">
        <v>208</v>
      </c>
      <c r="E48" s="52">
        <f t="shared" si="1"/>
        <v>0</v>
      </c>
      <c r="F48" s="82"/>
      <c r="G48" s="82"/>
      <c r="H48" s="82"/>
      <c r="I48" s="82"/>
      <c r="J48" s="82"/>
    </row>
    <row r="49" spans="1:10" s="37" customFormat="1" ht="15" customHeight="1">
      <c r="A49" s="35">
        <v>40</v>
      </c>
      <c r="B49" s="85" t="s">
        <v>25</v>
      </c>
      <c r="C49" s="85"/>
      <c r="D49" s="38" t="s">
        <v>209</v>
      </c>
      <c r="E49" s="52">
        <f t="shared" si="1"/>
        <v>0</v>
      </c>
      <c r="F49" s="82"/>
      <c r="G49" s="82"/>
      <c r="H49" s="82"/>
      <c r="I49" s="82"/>
      <c r="J49" s="82"/>
    </row>
    <row r="50" spans="1:10" s="37" customFormat="1" ht="15" customHeight="1">
      <c r="A50" s="35">
        <v>41</v>
      </c>
      <c r="B50" s="85" t="s">
        <v>197</v>
      </c>
      <c r="C50" s="85"/>
      <c r="D50" s="38" t="s">
        <v>210</v>
      </c>
      <c r="E50" s="52">
        <f t="shared" si="1"/>
        <v>0</v>
      </c>
      <c r="F50" s="82"/>
      <c r="G50" s="82"/>
      <c r="H50" s="82"/>
      <c r="I50" s="82"/>
      <c r="J50" s="82"/>
    </row>
    <row r="51" spans="1:10" s="37" customFormat="1" ht="15" customHeight="1">
      <c r="A51" s="35">
        <v>42</v>
      </c>
      <c r="B51" s="85" t="s">
        <v>22</v>
      </c>
      <c r="C51" s="85"/>
      <c r="D51" s="38" t="s">
        <v>211</v>
      </c>
      <c r="E51" s="52">
        <f t="shared" si="1"/>
        <v>0</v>
      </c>
      <c r="F51" s="82"/>
      <c r="G51" s="82"/>
      <c r="H51" s="82"/>
      <c r="I51" s="82"/>
      <c r="J51" s="82"/>
    </row>
    <row r="52" spans="1:10" s="37" customFormat="1" ht="15" customHeight="1">
      <c r="A52" s="35">
        <v>43</v>
      </c>
      <c r="B52" s="85" t="s">
        <v>20</v>
      </c>
      <c r="C52" s="85"/>
      <c r="D52" s="38" t="s">
        <v>212</v>
      </c>
      <c r="E52" s="52">
        <f t="shared" si="1"/>
        <v>0</v>
      </c>
      <c r="F52" s="82"/>
      <c r="G52" s="82"/>
      <c r="H52" s="82"/>
      <c r="I52" s="82"/>
      <c r="J52" s="82"/>
    </row>
    <row r="53" spans="1:10" ht="15" customHeight="1">
      <c r="A53" s="35">
        <v>44</v>
      </c>
      <c r="B53" s="85" t="s">
        <v>18</v>
      </c>
      <c r="C53" s="85"/>
      <c r="D53" s="38" t="s">
        <v>213</v>
      </c>
      <c r="E53" s="52">
        <f t="shared" si="1"/>
        <v>0</v>
      </c>
      <c r="F53" s="82"/>
      <c r="G53" s="82"/>
      <c r="H53" s="82"/>
      <c r="I53" s="82"/>
      <c r="J53" s="82"/>
    </row>
    <row r="54" spans="1:10" ht="15" customHeight="1">
      <c r="A54" s="35">
        <v>45</v>
      </c>
      <c r="B54" s="85" t="s">
        <v>195</v>
      </c>
      <c r="C54" s="85"/>
      <c r="D54" s="38" t="s">
        <v>214</v>
      </c>
      <c r="E54" s="52">
        <f t="shared" si="1"/>
        <v>0</v>
      </c>
      <c r="F54" s="82"/>
      <c r="G54" s="82"/>
      <c r="H54" s="82"/>
      <c r="I54" s="82"/>
      <c r="J54" s="82"/>
    </row>
    <row r="55" spans="1:10" s="37" customFormat="1" ht="15" customHeight="1">
      <c r="A55" s="35">
        <v>46</v>
      </c>
      <c r="B55" s="85" t="s">
        <v>183</v>
      </c>
      <c r="C55" s="85"/>
      <c r="D55" s="38" t="s">
        <v>215</v>
      </c>
      <c r="E55" s="52">
        <f t="shared" si="1"/>
        <v>0</v>
      </c>
      <c r="F55" s="82"/>
      <c r="G55" s="82"/>
      <c r="H55" s="82"/>
      <c r="I55" s="82"/>
      <c r="J55" s="82"/>
    </row>
    <row r="56" spans="1:10" s="69" customFormat="1" ht="15" customHeight="1">
      <c r="A56" s="35">
        <v>47</v>
      </c>
      <c r="B56" s="101" t="s">
        <v>14</v>
      </c>
      <c r="C56" s="101"/>
      <c r="D56" s="70" t="s">
        <v>13</v>
      </c>
      <c r="E56" s="68"/>
      <c r="F56" s="78"/>
      <c r="G56" s="78"/>
      <c r="H56" s="78"/>
      <c r="I56" s="78"/>
      <c r="J56" s="78"/>
    </row>
    <row r="57" spans="1:10" ht="15">
      <c r="A57" s="35">
        <v>48</v>
      </c>
      <c r="B57" s="85" t="s">
        <v>216</v>
      </c>
      <c r="C57" s="85"/>
      <c r="D57" s="38" t="s">
        <v>12</v>
      </c>
      <c r="E57" s="52">
        <f aca="true" t="shared" si="2" ref="E57:J57">E12</f>
        <v>0</v>
      </c>
      <c r="F57" s="52">
        <f t="shared" si="2"/>
        <v>0</v>
      </c>
      <c r="G57" s="52">
        <f t="shared" si="2"/>
        <v>0</v>
      </c>
      <c r="H57" s="52">
        <f t="shared" si="2"/>
        <v>0</v>
      </c>
      <c r="I57" s="52">
        <f t="shared" si="2"/>
        <v>0</v>
      </c>
      <c r="J57" s="52">
        <f t="shared" si="2"/>
        <v>0</v>
      </c>
    </row>
    <row r="58" spans="1:10" ht="15">
      <c r="A58" s="35">
        <v>49</v>
      </c>
      <c r="B58" s="85" t="s">
        <v>186</v>
      </c>
      <c r="C58" s="85"/>
      <c r="D58" s="38" t="s">
        <v>11</v>
      </c>
      <c r="E58" s="52">
        <f aca="true" t="shared" si="3" ref="E58:J73">E13</f>
        <v>0</v>
      </c>
      <c r="F58" s="52">
        <f t="shared" si="3"/>
        <v>0</v>
      </c>
      <c r="G58" s="52">
        <f t="shared" si="3"/>
        <v>0</v>
      </c>
      <c r="H58" s="52">
        <f t="shared" si="3"/>
        <v>0</v>
      </c>
      <c r="I58" s="52">
        <f t="shared" si="3"/>
        <v>0</v>
      </c>
      <c r="J58" s="52">
        <f t="shared" si="3"/>
        <v>0</v>
      </c>
    </row>
    <row r="59" spans="1:10" ht="15" customHeight="1">
      <c r="A59" s="35">
        <v>50</v>
      </c>
      <c r="B59" s="85" t="s">
        <v>65</v>
      </c>
      <c r="C59" s="85"/>
      <c r="D59" s="38" t="s">
        <v>10</v>
      </c>
      <c r="E59" s="52">
        <f t="shared" si="3"/>
        <v>0</v>
      </c>
      <c r="F59" s="52">
        <f t="shared" si="3"/>
        <v>0</v>
      </c>
      <c r="G59" s="52">
        <f t="shared" si="3"/>
        <v>0</v>
      </c>
      <c r="H59" s="52">
        <f t="shared" si="3"/>
        <v>0</v>
      </c>
      <c r="I59" s="52">
        <f t="shared" si="3"/>
        <v>0</v>
      </c>
      <c r="J59" s="52">
        <f t="shared" si="3"/>
        <v>0</v>
      </c>
    </row>
    <row r="60" spans="1:10" ht="15">
      <c r="A60" s="35">
        <v>51</v>
      </c>
      <c r="B60" s="85" t="s">
        <v>63</v>
      </c>
      <c r="C60" s="85"/>
      <c r="D60" s="38" t="s">
        <v>9</v>
      </c>
      <c r="E60" s="52">
        <f t="shared" si="3"/>
        <v>0</v>
      </c>
      <c r="F60" s="52">
        <f t="shared" si="3"/>
        <v>0</v>
      </c>
      <c r="G60" s="52">
        <f t="shared" si="3"/>
        <v>0</v>
      </c>
      <c r="H60" s="52">
        <f t="shared" si="3"/>
        <v>0</v>
      </c>
      <c r="I60" s="52">
        <f t="shared" si="3"/>
        <v>0</v>
      </c>
      <c r="J60" s="52">
        <f t="shared" si="3"/>
        <v>0</v>
      </c>
    </row>
    <row r="61" spans="1:10" ht="15" customHeight="1">
      <c r="A61" s="35">
        <v>52</v>
      </c>
      <c r="B61" s="85" t="s">
        <v>192</v>
      </c>
      <c r="C61" s="85"/>
      <c r="D61" s="38" t="s">
        <v>8</v>
      </c>
      <c r="E61" s="52">
        <f t="shared" si="3"/>
        <v>0</v>
      </c>
      <c r="F61" s="52">
        <f t="shared" si="3"/>
        <v>0</v>
      </c>
      <c r="G61" s="52">
        <f t="shared" si="3"/>
        <v>0</v>
      </c>
      <c r="H61" s="52">
        <f t="shared" si="3"/>
        <v>0</v>
      </c>
      <c r="I61" s="52">
        <f t="shared" si="3"/>
        <v>0</v>
      </c>
      <c r="J61" s="52">
        <f t="shared" si="3"/>
        <v>0</v>
      </c>
    </row>
    <row r="62" spans="1:10" ht="15" customHeight="1">
      <c r="A62" s="35">
        <v>53</v>
      </c>
      <c r="B62" s="85" t="s">
        <v>193</v>
      </c>
      <c r="C62" s="85"/>
      <c r="D62" s="38" t="s">
        <v>7</v>
      </c>
      <c r="E62" s="52">
        <f t="shared" si="3"/>
        <v>0</v>
      </c>
      <c r="F62" s="52">
        <f t="shared" si="3"/>
        <v>0</v>
      </c>
      <c r="G62" s="52">
        <f t="shared" si="3"/>
        <v>0</v>
      </c>
      <c r="H62" s="52">
        <f t="shared" si="3"/>
        <v>0</v>
      </c>
      <c r="I62" s="52">
        <f t="shared" si="3"/>
        <v>0</v>
      </c>
      <c r="J62" s="52">
        <f t="shared" si="3"/>
        <v>0</v>
      </c>
    </row>
    <row r="63" spans="1:10" ht="15" customHeight="1">
      <c r="A63" s="35">
        <v>54</v>
      </c>
      <c r="B63" s="85" t="s">
        <v>174</v>
      </c>
      <c r="C63" s="85"/>
      <c r="D63" s="38" t="s">
        <v>6</v>
      </c>
      <c r="E63" s="52">
        <f t="shared" si="3"/>
        <v>0</v>
      </c>
      <c r="F63" s="52">
        <f t="shared" si="3"/>
        <v>0</v>
      </c>
      <c r="G63" s="52">
        <f t="shared" si="3"/>
        <v>0</v>
      </c>
      <c r="H63" s="52">
        <f t="shared" si="3"/>
        <v>0</v>
      </c>
      <c r="I63" s="52">
        <f t="shared" si="3"/>
        <v>0</v>
      </c>
      <c r="J63" s="52">
        <f t="shared" si="3"/>
        <v>0</v>
      </c>
    </row>
    <row r="64" spans="1:10" ht="15" customHeight="1">
      <c r="A64" s="35">
        <v>55</v>
      </c>
      <c r="B64" s="85" t="s">
        <v>59</v>
      </c>
      <c r="C64" s="85"/>
      <c r="D64" s="38" t="s">
        <v>5</v>
      </c>
      <c r="E64" s="52">
        <f t="shared" si="3"/>
        <v>0</v>
      </c>
      <c r="F64" s="52">
        <f t="shared" si="3"/>
        <v>0</v>
      </c>
      <c r="G64" s="52">
        <f t="shared" si="3"/>
        <v>0</v>
      </c>
      <c r="H64" s="52">
        <f t="shared" si="3"/>
        <v>0</v>
      </c>
      <c r="I64" s="52">
        <f t="shared" si="3"/>
        <v>0</v>
      </c>
      <c r="J64" s="52">
        <f t="shared" si="3"/>
        <v>0</v>
      </c>
    </row>
    <row r="65" spans="1:10" ht="15" customHeight="1">
      <c r="A65" s="35">
        <v>56</v>
      </c>
      <c r="B65" s="85" t="s">
        <v>57</v>
      </c>
      <c r="C65" s="85"/>
      <c r="D65" s="38" t="s">
        <v>4</v>
      </c>
      <c r="E65" s="52">
        <f t="shared" si="3"/>
        <v>0</v>
      </c>
      <c r="F65" s="52">
        <f t="shared" si="3"/>
        <v>0</v>
      </c>
      <c r="G65" s="52">
        <f t="shared" si="3"/>
        <v>0</v>
      </c>
      <c r="H65" s="52">
        <f t="shared" si="3"/>
        <v>0</v>
      </c>
      <c r="I65" s="52">
        <f t="shared" si="3"/>
        <v>0</v>
      </c>
      <c r="J65" s="52">
        <f t="shared" si="3"/>
        <v>0</v>
      </c>
    </row>
    <row r="66" spans="1:10" ht="15" customHeight="1">
      <c r="A66" s="35">
        <v>57</v>
      </c>
      <c r="B66" s="85" t="s">
        <v>199</v>
      </c>
      <c r="C66" s="85"/>
      <c r="D66" s="38" t="s">
        <v>90</v>
      </c>
      <c r="E66" s="52">
        <f t="shared" si="3"/>
        <v>0</v>
      </c>
      <c r="F66" s="52">
        <f t="shared" si="3"/>
        <v>0</v>
      </c>
      <c r="G66" s="52">
        <f t="shared" si="3"/>
        <v>0</v>
      </c>
      <c r="H66" s="52">
        <f t="shared" si="3"/>
        <v>0</v>
      </c>
      <c r="I66" s="52">
        <f t="shared" si="3"/>
        <v>0</v>
      </c>
      <c r="J66" s="52">
        <f t="shared" si="3"/>
        <v>0</v>
      </c>
    </row>
    <row r="67" spans="1:10" ht="15" customHeight="1">
      <c r="A67" s="35">
        <v>58</v>
      </c>
      <c r="B67" s="85" t="s">
        <v>54</v>
      </c>
      <c r="C67" s="85"/>
      <c r="D67" s="38" t="s">
        <v>91</v>
      </c>
      <c r="E67" s="52">
        <f t="shared" si="3"/>
        <v>0</v>
      </c>
      <c r="F67" s="52">
        <f t="shared" si="3"/>
        <v>0</v>
      </c>
      <c r="G67" s="52">
        <f t="shared" si="3"/>
        <v>0</v>
      </c>
      <c r="H67" s="52">
        <f t="shared" si="3"/>
        <v>0</v>
      </c>
      <c r="I67" s="52">
        <f t="shared" si="3"/>
        <v>0</v>
      </c>
      <c r="J67" s="52">
        <f t="shared" si="3"/>
        <v>0</v>
      </c>
    </row>
    <row r="68" spans="1:10" ht="15" customHeight="1">
      <c r="A68" s="35">
        <v>59</v>
      </c>
      <c r="B68" s="85" t="s">
        <v>52</v>
      </c>
      <c r="C68" s="85"/>
      <c r="D68" s="38" t="s">
        <v>92</v>
      </c>
      <c r="E68" s="52">
        <f t="shared" si="3"/>
        <v>0</v>
      </c>
      <c r="F68" s="52">
        <f t="shared" si="3"/>
        <v>0</v>
      </c>
      <c r="G68" s="52">
        <f t="shared" si="3"/>
        <v>0</v>
      </c>
      <c r="H68" s="52">
        <f t="shared" si="3"/>
        <v>0</v>
      </c>
      <c r="I68" s="52">
        <f t="shared" si="3"/>
        <v>0</v>
      </c>
      <c r="J68" s="52">
        <f t="shared" si="3"/>
        <v>0</v>
      </c>
    </row>
    <row r="69" spans="1:10" ht="15" customHeight="1">
      <c r="A69" s="35">
        <v>60</v>
      </c>
      <c r="B69" s="85" t="s">
        <v>50</v>
      </c>
      <c r="C69" s="85"/>
      <c r="D69" s="38" t="s">
        <v>93</v>
      </c>
      <c r="E69" s="52">
        <f t="shared" si="3"/>
        <v>0</v>
      </c>
      <c r="F69" s="52">
        <f t="shared" si="3"/>
        <v>0</v>
      </c>
      <c r="G69" s="52">
        <f t="shared" si="3"/>
        <v>0</v>
      </c>
      <c r="H69" s="52">
        <f t="shared" si="3"/>
        <v>0</v>
      </c>
      <c r="I69" s="52">
        <f t="shared" si="3"/>
        <v>0</v>
      </c>
      <c r="J69" s="52">
        <f t="shared" si="3"/>
        <v>0</v>
      </c>
    </row>
    <row r="70" spans="1:10" ht="15" customHeight="1">
      <c r="A70" s="35">
        <v>61</v>
      </c>
      <c r="B70" s="99" t="s">
        <v>83</v>
      </c>
      <c r="C70" s="100"/>
      <c r="D70" s="38" t="s">
        <v>94</v>
      </c>
      <c r="E70" s="52">
        <f t="shared" si="3"/>
        <v>0</v>
      </c>
      <c r="F70" s="52">
        <f t="shared" si="3"/>
        <v>0</v>
      </c>
      <c r="G70" s="52">
        <f t="shared" si="3"/>
        <v>0</v>
      </c>
      <c r="H70" s="52">
        <f t="shared" si="3"/>
        <v>0</v>
      </c>
      <c r="I70" s="52">
        <f t="shared" si="3"/>
        <v>0</v>
      </c>
      <c r="J70" s="52">
        <f t="shared" si="3"/>
        <v>0</v>
      </c>
    </row>
    <row r="71" spans="1:10" ht="15" customHeight="1">
      <c r="A71" s="35">
        <v>62</v>
      </c>
      <c r="B71" s="85" t="s">
        <v>175</v>
      </c>
      <c r="C71" s="85"/>
      <c r="D71" s="38" t="s">
        <v>95</v>
      </c>
      <c r="E71" s="52">
        <f t="shared" si="3"/>
        <v>0</v>
      </c>
      <c r="F71" s="52">
        <f t="shared" si="3"/>
        <v>0</v>
      </c>
      <c r="G71" s="52">
        <f t="shared" si="3"/>
        <v>0</v>
      </c>
      <c r="H71" s="52">
        <f t="shared" si="3"/>
        <v>0</v>
      </c>
      <c r="I71" s="52">
        <f t="shared" si="3"/>
        <v>0</v>
      </c>
      <c r="J71" s="52">
        <f t="shared" si="3"/>
        <v>0</v>
      </c>
    </row>
    <row r="72" spans="1:10" ht="15" customHeight="1">
      <c r="A72" s="35">
        <v>63</v>
      </c>
      <c r="B72" s="85" t="s">
        <v>47</v>
      </c>
      <c r="C72" s="85"/>
      <c r="D72" s="38" t="s">
        <v>96</v>
      </c>
      <c r="E72" s="52">
        <f t="shared" si="3"/>
        <v>0</v>
      </c>
      <c r="F72" s="52">
        <f t="shared" si="3"/>
        <v>0</v>
      </c>
      <c r="G72" s="52">
        <f t="shared" si="3"/>
        <v>0</v>
      </c>
      <c r="H72" s="52">
        <f t="shared" si="3"/>
        <v>0</v>
      </c>
      <c r="I72" s="52">
        <f t="shared" si="3"/>
        <v>0</v>
      </c>
      <c r="J72" s="52">
        <f t="shared" si="3"/>
        <v>0</v>
      </c>
    </row>
    <row r="73" spans="1:10" ht="15">
      <c r="A73" s="35">
        <v>64</v>
      </c>
      <c r="B73" s="85" t="s">
        <v>217</v>
      </c>
      <c r="C73" s="85"/>
      <c r="D73" s="38" t="s">
        <v>97</v>
      </c>
      <c r="E73" s="52">
        <f t="shared" si="3"/>
        <v>0</v>
      </c>
      <c r="F73" s="52">
        <f t="shared" si="3"/>
        <v>0</v>
      </c>
      <c r="G73" s="52">
        <f t="shared" si="3"/>
        <v>0</v>
      </c>
      <c r="H73" s="52">
        <f t="shared" si="3"/>
        <v>0</v>
      </c>
      <c r="I73" s="52">
        <f t="shared" si="3"/>
        <v>0</v>
      </c>
      <c r="J73" s="52">
        <f t="shared" si="3"/>
        <v>0</v>
      </c>
    </row>
    <row r="74" spans="1:10" ht="15">
      <c r="A74" s="35">
        <v>65</v>
      </c>
      <c r="B74" s="85" t="s">
        <v>45</v>
      </c>
      <c r="C74" s="85"/>
      <c r="D74" s="38" t="s">
        <v>98</v>
      </c>
      <c r="E74" s="52">
        <f aca="true" t="shared" si="4" ref="E74:J89">E29</f>
        <v>0</v>
      </c>
      <c r="F74" s="52">
        <f t="shared" si="4"/>
        <v>0</v>
      </c>
      <c r="G74" s="52">
        <f t="shared" si="4"/>
        <v>0</v>
      </c>
      <c r="H74" s="52">
        <f t="shared" si="4"/>
        <v>0</v>
      </c>
      <c r="I74" s="52">
        <f t="shared" si="4"/>
        <v>0</v>
      </c>
      <c r="J74" s="52">
        <f t="shared" si="4"/>
        <v>0</v>
      </c>
    </row>
    <row r="75" spans="1:10" s="37" customFormat="1" ht="15" customHeight="1">
      <c r="A75" s="35">
        <v>66</v>
      </c>
      <c r="B75" s="85" t="s">
        <v>194</v>
      </c>
      <c r="C75" s="85"/>
      <c r="D75" s="38" t="s">
        <v>99</v>
      </c>
      <c r="E75" s="52">
        <f t="shared" si="4"/>
        <v>0</v>
      </c>
      <c r="F75" s="52">
        <f t="shared" si="4"/>
        <v>0</v>
      </c>
      <c r="G75" s="52">
        <f t="shared" si="4"/>
        <v>0</v>
      </c>
      <c r="H75" s="52">
        <f t="shared" si="4"/>
        <v>0</v>
      </c>
      <c r="I75" s="52">
        <f t="shared" si="4"/>
        <v>0</v>
      </c>
      <c r="J75" s="52">
        <f t="shared" si="4"/>
        <v>0</v>
      </c>
    </row>
    <row r="76" spans="1:10" ht="15" customHeight="1">
      <c r="A76" s="35">
        <v>67</v>
      </c>
      <c r="B76" s="85" t="s">
        <v>177</v>
      </c>
      <c r="C76" s="85"/>
      <c r="D76" s="38" t="s">
        <v>100</v>
      </c>
      <c r="E76" s="52">
        <f t="shared" si="4"/>
        <v>0</v>
      </c>
      <c r="F76" s="52">
        <f t="shared" si="4"/>
        <v>0</v>
      </c>
      <c r="G76" s="52">
        <f t="shared" si="4"/>
        <v>0</v>
      </c>
      <c r="H76" s="52">
        <f t="shared" si="4"/>
        <v>0</v>
      </c>
      <c r="I76" s="52">
        <f t="shared" si="4"/>
        <v>0</v>
      </c>
      <c r="J76" s="52">
        <f t="shared" si="4"/>
        <v>0</v>
      </c>
    </row>
    <row r="77" spans="1:10" ht="15" customHeight="1">
      <c r="A77" s="35">
        <v>68</v>
      </c>
      <c r="B77" s="85" t="s">
        <v>85</v>
      </c>
      <c r="C77" s="85"/>
      <c r="D77" s="38" t="s">
        <v>101</v>
      </c>
      <c r="E77" s="52">
        <f t="shared" si="4"/>
        <v>0</v>
      </c>
      <c r="F77" s="52">
        <f t="shared" si="4"/>
        <v>0</v>
      </c>
      <c r="G77" s="52">
        <f t="shared" si="4"/>
        <v>0</v>
      </c>
      <c r="H77" s="52">
        <f t="shared" si="4"/>
        <v>0</v>
      </c>
      <c r="I77" s="52">
        <f t="shared" si="4"/>
        <v>0</v>
      </c>
      <c r="J77" s="52">
        <f t="shared" si="4"/>
        <v>0</v>
      </c>
    </row>
    <row r="78" spans="1:10" ht="15">
      <c r="A78" s="35">
        <v>69</v>
      </c>
      <c r="B78" s="85" t="s">
        <v>86</v>
      </c>
      <c r="C78" s="85"/>
      <c r="D78" s="38" t="s">
        <v>102</v>
      </c>
      <c r="E78" s="52">
        <f t="shared" si="4"/>
        <v>0</v>
      </c>
      <c r="F78" s="52">
        <f t="shared" si="4"/>
        <v>0</v>
      </c>
      <c r="G78" s="52">
        <f t="shared" si="4"/>
        <v>0</v>
      </c>
      <c r="H78" s="52">
        <f t="shared" si="4"/>
        <v>0</v>
      </c>
      <c r="I78" s="52">
        <f t="shared" si="4"/>
        <v>0</v>
      </c>
      <c r="J78" s="52">
        <f t="shared" si="4"/>
        <v>0</v>
      </c>
    </row>
    <row r="79" spans="1:10" ht="15">
      <c r="A79" s="35">
        <v>70</v>
      </c>
      <c r="B79" s="85" t="s">
        <v>41</v>
      </c>
      <c r="C79" s="85"/>
      <c r="D79" s="38" t="s">
        <v>103</v>
      </c>
      <c r="E79" s="52">
        <f t="shared" si="4"/>
        <v>0</v>
      </c>
      <c r="F79" s="52">
        <f t="shared" si="4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5">
      <c r="A80" s="35">
        <v>71</v>
      </c>
      <c r="B80" s="85" t="s">
        <v>178</v>
      </c>
      <c r="C80" s="85"/>
      <c r="D80" s="38" t="s">
        <v>104</v>
      </c>
      <c r="E80" s="52">
        <f t="shared" si="4"/>
        <v>0</v>
      </c>
      <c r="F80" s="52">
        <f t="shared" si="4"/>
        <v>0</v>
      </c>
      <c r="G80" s="52">
        <f t="shared" si="4"/>
        <v>0</v>
      </c>
      <c r="H80" s="52">
        <f t="shared" si="4"/>
        <v>0</v>
      </c>
      <c r="I80" s="52">
        <f t="shared" si="4"/>
        <v>0</v>
      </c>
      <c r="J80" s="52">
        <f t="shared" si="4"/>
        <v>0</v>
      </c>
    </row>
    <row r="81" spans="1:10" ht="15">
      <c r="A81" s="35">
        <v>72</v>
      </c>
      <c r="B81" s="85" t="s">
        <v>187</v>
      </c>
      <c r="C81" s="85"/>
      <c r="D81" s="38" t="s">
        <v>105</v>
      </c>
      <c r="E81" s="52">
        <f t="shared" si="4"/>
        <v>0</v>
      </c>
      <c r="F81" s="52">
        <f t="shared" si="4"/>
        <v>0</v>
      </c>
      <c r="G81" s="52">
        <f t="shared" si="4"/>
        <v>0</v>
      </c>
      <c r="H81" s="52">
        <f t="shared" si="4"/>
        <v>0</v>
      </c>
      <c r="I81" s="52">
        <f t="shared" si="4"/>
        <v>0</v>
      </c>
      <c r="J81" s="52">
        <f t="shared" si="4"/>
        <v>0</v>
      </c>
    </row>
    <row r="82" spans="1:10" ht="15">
      <c r="A82" s="35">
        <v>73</v>
      </c>
      <c r="B82" s="85" t="s">
        <v>36</v>
      </c>
      <c r="C82" s="85"/>
      <c r="D82" s="38" t="s">
        <v>106</v>
      </c>
      <c r="E82" s="52">
        <f t="shared" si="4"/>
        <v>0</v>
      </c>
      <c r="F82" s="52">
        <f t="shared" si="4"/>
        <v>0</v>
      </c>
      <c r="G82" s="52">
        <f t="shared" si="4"/>
        <v>0</v>
      </c>
      <c r="H82" s="52">
        <f t="shared" si="4"/>
        <v>0</v>
      </c>
      <c r="I82" s="52">
        <f t="shared" si="4"/>
        <v>0</v>
      </c>
      <c r="J82" s="52">
        <f t="shared" si="4"/>
        <v>0</v>
      </c>
    </row>
    <row r="83" spans="1:10" ht="15">
      <c r="A83" s="35">
        <v>74</v>
      </c>
      <c r="B83" s="85" t="s">
        <v>82</v>
      </c>
      <c r="C83" s="85"/>
      <c r="D83" s="38" t="s">
        <v>107</v>
      </c>
      <c r="E83" s="52">
        <f t="shared" si="4"/>
        <v>0</v>
      </c>
      <c r="F83" s="52">
        <f t="shared" si="4"/>
        <v>0</v>
      </c>
      <c r="G83" s="52">
        <f t="shared" si="4"/>
        <v>0</v>
      </c>
      <c r="H83" s="52">
        <f t="shared" si="4"/>
        <v>0</v>
      </c>
      <c r="I83" s="52">
        <f t="shared" si="4"/>
        <v>0</v>
      </c>
      <c r="J83" s="52">
        <f t="shared" si="4"/>
        <v>0</v>
      </c>
    </row>
    <row r="84" spans="1:10" ht="15">
      <c r="A84" s="35">
        <v>75</v>
      </c>
      <c r="B84" s="85" t="s">
        <v>34</v>
      </c>
      <c r="C84" s="85"/>
      <c r="D84" s="38" t="s">
        <v>108</v>
      </c>
      <c r="E84" s="52">
        <f t="shared" si="4"/>
        <v>0</v>
      </c>
      <c r="F84" s="52">
        <f t="shared" si="4"/>
        <v>0</v>
      </c>
      <c r="G84" s="52">
        <f t="shared" si="4"/>
        <v>0</v>
      </c>
      <c r="H84" s="52">
        <f t="shared" si="4"/>
        <v>0</v>
      </c>
      <c r="I84" s="52">
        <f t="shared" si="4"/>
        <v>0</v>
      </c>
      <c r="J84" s="52">
        <f t="shared" si="4"/>
        <v>0</v>
      </c>
    </row>
    <row r="85" spans="1:10" s="37" customFormat="1" ht="15" customHeight="1">
      <c r="A85" s="35">
        <v>76</v>
      </c>
      <c r="B85" s="85" t="s">
        <v>32</v>
      </c>
      <c r="C85" s="85"/>
      <c r="D85" s="38" t="s">
        <v>109</v>
      </c>
      <c r="E85" s="52">
        <f t="shared" si="4"/>
        <v>0</v>
      </c>
      <c r="F85" s="52">
        <f t="shared" si="4"/>
        <v>0</v>
      </c>
      <c r="G85" s="52">
        <f t="shared" si="4"/>
        <v>0</v>
      </c>
      <c r="H85" s="52">
        <f t="shared" si="4"/>
        <v>0</v>
      </c>
      <c r="I85" s="52">
        <f t="shared" si="4"/>
        <v>0</v>
      </c>
      <c r="J85" s="52">
        <f t="shared" si="4"/>
        <v>0</v>
      </c>
    </row>
    <row r="86" spans="1:10" s="37" customFormat="1" ht="15" customHeight="1">
      <c r="A86" s="35">
        <v>77</v>
      </c>
      <c r="B86" s="85" t="s">
        <v>198</v>
      </c>
      <c r="C86" s="85"/>
      <c r="D86" s="38" t="s">
        <v>110</v>
      </c>
      <c r="E86" s="52">
        <f t="shared" si="4"/>
        <v>0</v>
      </c>
      <c r="F86" s="52">
        <f t="shared" si="4"/>
        <v>0</v>
      </c>
      <c r="G86" s="52">
        <f t="shared" si="4"/>
        <v>0</v>
      </c>
      <c r="H86" s="52">
        <f t="shared" si="4"/>
        <v>0</v>
      </c>
      <c r="I86" s="52">
        <f t="shared" si="4"/>
        <v>0</v>
      </c>
      <c r="J86" s="52">
        <f t="shared" si="4"/>
        <v>0</v>
      </c>
    </row>
    <row r="87" spans="1:10" s="37" customFormat="1" ht="15" customHeight="1">
      <c r="A87" s="35">
        <v>78</v>
      </c>
      <c r="B87" s="85" t="s">
        <v>218</v>
      </c>
      <c r="C87" s="85"/>
      <c r="D87" s="38" t="s">
        <v>111</v>
      </c>
      <c r="E87" s="52">
        <f t="shared" si="4"/>
        <v>0</v>
      </c>
      <c r="F87" s="52">
        <f t="shared" si="4"/>
        <v>0</v>
      </c>
      <c r="G87" s="52">
        <f t="shared" si="4"/>
        <v>0</v>
      </c>
      <c r="H87" s="52">
        <f t="shared" si="4"/>
        <v>0</v>
      </c>
      <c r="I87" s="52">
        <f t="shared" si="4"/>
        <v>0</v>
      </c>
      <c r="J87" s="52">
        <f t="shared" si="4"/>
        <v>0</v>
      </c>
    </row>
    <row r="88" spans="1:10" s="37" customFormat="1" ht="15" customHeight="1">
      <c r="A88" s="35">
        <v>79</v>
      </c>
      <c r="B88" s="85" t="s">
        <v>180</v>
      </c>
      <c r="C88" s="85"/>
      <c r="D88" s="38" t="s">
        <v>112</v>
      </c>
      <c r="E88" s="52">
        <f t="shared" si="4"/>
        <v>0</v>
      </c>
      <c r="F88" s="52">
        <f t="shared" si="4"/>
        <v>0</v>
      </c>
      <c r="G88" s="52">
        <f t="shared" si="4"/>
        <v>0</v>
      </c>
      <c r="H88" s="52">
        <f t="shared" si="4"/>
        <v>0</v>
      </c>
      <c r="I88" s="52">
        <f t="shared" si="4"/>
        <v>0</v>
      </c>
      <c r="J88" s="52">
        <f t="shared" si="4"/>
        <v>0</v>
      </c>
    </row>
    <row r="89" spans="1:10" s="37" customFormat="1" ht="15" customHeight="1">
      <c r="A89" s="35">
        <v>80</v>
      </c>
      <c r="B89" s="99" t="s">
        <v>87</v>
      </c>
      <c r="C89" s="100"/>
      <c r="D89" s="38" t="s">
        <v>113</v>
      </c>
      <c r="E89" s="52">
        <f t="shared" si="4"/>
        <v>0</v>
      </c>
      <c r="F89" s="52">
        <f t="shared" si="4"/>
        <v>0</v>
      </c>
      <c r="G89" s="52">
        <f t="shared" si="4"/>
        <v>0</v>
      </c>
      <c r="H89" s="52">
        <f t="shared" si="4"/>
        <v>0</v>
      </c>
      <c r="I89" s="52">
        <f t="shared" si="4"/>
        <v>0</v>
      </c>
      <c r="J89" s="52">
        <f t="shared" si="4"/>
        <v>0</v>
      </c>
    </row>
    <row r="90" spans="1:10" s="37" customFormat="1" ht="15" customHeight="1">
      <c r="A90" s="35">
        <v>81</v>
      </c>
      <c r="B90" s="99" t="s">
        <v>88</v>
      </c>
      <c r="C90" s="100"/>
      <c r="D90" s="38" t="s">
        <v>114</v>
      </c>
      <c r="E90" s="52">
        <f aca="true" t="shared" si="5" ref="E90:J100">E45</f>
        <v>0</v>
      </c>
      <c r="F90" s="52">
        <f t="shared" si="5"/>
        <v>0</v>
      </c>
      <c r="G90" s="52">
        <f t="shared" si="5"/>
        <v>0</v>
      </c>
      <c r="H90" s="52">
        <f t="shared" si="5"/>
        <v>0</v>
      </c>
      <c r="I90" s="52">
        <f t="shared" si="5"/>
        <v>0</v>
      </c>
      <c r="J90" s="52">
        <f t="shared" si="5"/>
        <v>0</v>
      </c>
    </row>
    <row r="91" spans="1:10" s="37" customFormat="1" ht="15" customHeight="1">
      <c r="A91" s="35">
        <v>82</v>
      </c>
      <c r="B91" s="85" t="s">
        <v>181</v>
      </c>
      <c r="C91" s="85"/>
      <c r="D91" s="38" t="s">
        <v>115</v>
      </c>
      <c r="E91" s="52">
        <f t="shared" si="5"/>
        <v>0</v>
      </c>
      <c r="F91" s="52">
        <f t="shared" si="5"/>
        <v>0</v>
      </c>
      <c r="G91" s="52">
        <f t="shared" si="5"/>
        <v>0</v>
      </c>
      <c r="H91" s="52">
        <f t="shared" si="5"/>
        <v>0</v>
      </c>
      <c r="I91" s="52">
        <f t="shared" si="5"/>
        <v>0</v>
      </c>
      <c r="J91" s="52">
        <f t="shared" si="5"/>
        <v>0</v>
      </c>
    </row>
    <row r="92" spans="1:10" s="37" customFormat="1" ht="15">
      <c r="A92" s="35">
        <v>83</v>
      </c>
      <c r="B92" s="85" t="s">
        <v>182</v>
      </c>
      <c r="C92" s="85"/>
      <c r="D92" s="38" t="s">
        <v>185</v>
      </c>
      <c r="E92" s="52">
        <f t="shared" si="5"/>
        <v>0</v>
      </c>
      <c r="F92" s="52">
        <f t="shared" si="5"/>
        <v>0</v>
      </c>
      <c r="G92" s="52">
        <f t="shared" si="5"/>
        <v>0</v>
      </c>
      <c r="H92" s="52">
        <f t="shared" si="5"/>
        <v>0</v>
      </c>
      <c r="I92" s="52">
        <f t="shared" si="5"/>
        <v>0</v>
      </c>
      <c r="J92" s="52">
        <f t="shared" si="5"/>
        <v>0</v>
      </c>
    </row>
    <row r="93" spans="1:10" s="37" customFormat="1" ht="15">
      <c r="A93" s="35">
        <v>84</v>
      </c>
      <c r="B93" s="85" t="s">
        <v>196</v>
      </c>
      <c r="C93" s="85"/>
      <c r="D93" s="38" t="s">
        <v>200</v>
      </c>
      <c r="E93" s="52">
        <f t="shared" si="5"/>
        <v>0</v>
      </c>
      <c r="F93" s="52">
        <f t="shared" si="5"/>
        <v>0</v>
      </c>
      <c r="G93" s="52">
        <f t="shared" si="5"/>
        <v>0</v>
      </c>
      <c r="H93" s="52">
        <f t="shared" si="5"/>
        <v>0</v>
      </c>
      <c r="I93" s="52">
        <f t="shared" si="5"/>
        <v>0</v>
      </c>
      <c r="J93" s="52">
        <f t="shared" si="5"/>
        <v>0</v>
      </c>
    </row>
    <row r="94" spans="1:10" s="37" customFormat="1" ht="15" customHeight="1">
      <c r="A94" s="35">
        <v>85</v>
      </c>
      <c r="B94" s="85" t="s">
        <v>25</v>
      </c>
      <c r="C94" s="85"/>
      <c r="D94" s="38" t="s">
        <v>201</v>
      </c>
      <c r="E94" s="52">
        <f t="shared" si="5"/>
        <v>0</v>
      </c>
      <c r="F94" s="52">
        <f t="shared" si="5"/>
        <v>0</v>
      </c>
      <c r="G94" s="52">
        <f t="shared" si="5"/>
        <v>0</v>
      </c>
      <c r="H94" s="52">
        <f t="shared" si="5"/>
        <v>0</v>
      </c>
      <c r="I94" s="52">
        <f t="shared" si="5"/>
        <v>0</v>
      </c>
      <c r="J94" s="52">
        <f t="shared" si="5"/>
        <v>0</v>
      </c>
    </row>
    <row r="95" spans="1:10" s="37" customFormat="1" ht="15" customHeight="1">
      <c r="A95" s="35">
        <v>86</v>
      </c>
      <c r="B95" s="85" t="s">
        <v>197</v>
      </c>
      <c r="C95" s="85"/>
      <c r="D95" s="38" t="s">
        <v>202</v>
      </c>
      <c r="E95" s="52">
        <f t="shared" si="5"/>
        <v>0</v>
      </c>
      <c r="F95" s="52">
        <f t="shared" si="5"/>
        <v>0</v>
      </c>
      <c r="G95" s="52">
        <f t="shared" si="5"/>
        <v>0</v>
      </c>
      <c r="H95" s="52">
        <f t="shared" si="5"/>
        <v>0</v>
      </c>
      <c r="I95" s="52">
        <f t="shared" si="5"/>
        <v>0</v>
      </c>
      <c r="J95" s="52">
        <f t="shared" si="5"/>
        <v>0</v>
      </c>
    </row>
    <row r="96" spans="1:10" s="37" customFormat="1" ht="15">
      <c r="A96" s="35">
        <v>87</v>
      </c>
      <c r="B96" s="85" t="s">
        <v>22</v>
      </c>
      <c r="C96" s="85"/>
      <c r="D96" s="38" t="s">
        <v>203</v>
      </c>
      <c r="E96" s="52">
        <f t="shared" si="5"/>
        <v>0</v>
      </c>
      <c r="F96" s="52">
        <f t="shared" si="5"/>
        <v>0</v>
      </c>
      <c r="G96" s="52">
        <f t="shared" si="5"/>
        <v>0</v>
      </c>
      <c r="H96" s="52">
        <f t="shared" si="5"/>
        <v>0</v>
      </c>
      <c r="I96" s="52">
        <f t="shared" si="5"/>
        <v>0</v>
      </c>
      <c r="J96" s="52">
        <f t="shared" si="5"/>
        <v>0</v>
      </c>
    </row>
    <row r="97" spans="1:10" s="37" customFormat="1" ht="15">
      <c r="A97" s="35">
        <v>88</v>
      </c>
      <c r="B97" s="85" t="s">
        <v>20</v>
      </c>
      <c r="C97" s="85"/>
      <c r="D97" s="38" t="s">
        <v>204</v>
      </c>
      <c r="E97" s="52">
        <f t="shared" si="5"/>
        <v>0</v>
      </c>
      <c r="F97" s="52">
        <f t="shared" si="5"/>
        <v>0</v>
      </c>
      <c r="G97" s="52">
        <f t="shared" si="5"/>
        <v>0</v>
      </c>
      <c r="H97" s="52">
        <f t="shared" si="5"/>
        <v>0</v>
      </c>
      <c r="I97" s="52">
        <f t="shared" si="5"/>
        <v>0</v>
      </c>
      <c r="J97" s="52">
        <f t="shared" si="5"/>
        <v>0</v>
      </c>
    </row>
    <row r="98" spans="1:10" s="37" customFormat="1" ht="15">
      <c r="A98" s="35">
        <v>89</v>
      </c>
      <c r="B98" s="85" t="s">
        <v>18</v>
      </c>
      <c r="C98" s="85"/>
      <c r="D98" s="38" t="s">
        <v>205</v>
      </c>
      <c r="E98" s="52">
        <f t="shared" si="5"/>
        <v>0</v>
      </c>
      <c r="F98" s="52">
        <f t="shared" si="5"/>
        <v>0</v>
      </c>
      <c r="G98" s="52">
        <f t="shared" si="5"/>
        <v>0</v>
      </c>
      <c r="H98" s="52">
        <f t="shared" si="5"/>
        <v>0</v>
      </c>
      <c r="I98" s="52">
        <f t="shared" si="5"/>
        <v>0</v>
      </c>
      <c r="J98" s="52">
        <f t="shared" si="5"/>
        <v>0</v>
      </c>
    </row>
    <row r="99" spans="1:10" ht="15" customHeight="1">
      <c r="A99" s="35">
        <v>90</v>
      </c>
      <c r="B99" s="85" t="s">
        <v>195</v>
      </c>
      <c r="C99" s="85"/>
      <c r="D99" s="38" t="s">
        <v>206</v>
      </c>
      <c r="E99" s="52">
        <f t="shared" si="5"/>
        <v>0</v>
      </c>
      <c r="F99" s="52">
        <f t="shared" si="5"/>
        <v>0</v>
      </c>
      <c r="G99" s="52">
        <f t="shared" si="5"/>
        <v>0</v>
      </c>
      <c r="H99" s="52">
        <f t="shared" si="5"/>
        <v>0</v>
      </c>
      <c r="I99" s="52">
        <f t="shared" si="5"/>
        <v>0</v>
      </c>
      <c r="J99" s="52">
        <f t="shared" si="5"/>
        <v>0</v>
      </c>
    </row>
    <row r="100" spans="1:10" s="37" customFormat="1" ht="15">
      <c r="A100" s="35">
        <v>91</v>
      </c>
      <c r="B100" s="85" t="s">
        <v>183</v>
      </c>
      <c r="C100" s="85"/>
      <c r="D100" s="38" t="s">
        <v>207</v>
      </c>
      <c r="E100" s="52">
        <f t="shared" si="5"/>
        <v>0</v>
      </c>
      <c r="F100" s="52">
        <f t="shared" si="5"/>
        <v>0</v>
      </c>
      <c r="G100" s="52">
        <f t="shared" si="5"/>
        <v>0</v>
      </c>
      <c r="H100" s="52">
        <f t="shared" si="5"/>
        <v>0</v>
      </c>
      <c r="I100" s="52">
        <f t="shared" si="5"/>
        <v>0</v>
      </c>
      <c r="J100" s="52">
        <f t="shared" si="5"/>
        <v>0</v>
      </c>
    </row>
    <row r="101" spans="1:5" ht="25.5" customHeight="1">
      <c r="A101" s="105" t="s">
        <v>3</v>
      </c>
      <c r="B101" s="105"/>
      <c r="C101" s="105"/>
      <c r="D101" s="105"/>
      <c r="E101" s="105"/>
    </row>
    <row r="102" spans="3:5" ht="25.5" customHeight="1">
      <c r="C102" s="39"/>
      <c r="D102" s="39"/>
      <c r="E102" s="39"/>
    </row>
    <row r="103" spans="1:3" ht="18.75">
      <c r="A103" s="40" t="s">
        <v>2</v>
      </c>
      <c r="C103" s="41"/>
    </row>
    <row r="104" spans="1:5" ht="18.75" customHeight="1">
      <c r="A104" s="102" t="str">
        <f>'1 подр'!A104:E104</f>
        <v>организации                          _____________________  ________________________________________</v>
      </c>
      <c r="B104" s="102"/>
      <c r="C104" s="102"/>
      <c r="D104" s="102"/>
      <c r="E104" s="102"/>
    </row>
    <row r="105" spans="1:3" ht="18.75">
      <c r="A105" s="42" t="s">
        <v>190</v>
      </c>
      <c r="C105" s="41"/>
    </row>
    <row r="106" spans="1:3" ht="15.75">
      <c r="A106" s="42" t="s">
        <v>0</v>
      </c>
      <c r="C106" s="43"/>
    </row>
    <row r="107" spans="1:3" ht="15.75">
      <c r="A107" s="43"/>
      <c r="C107" s="22"/>
    </row>
    <row r="108" spans="1:5" ht="15.75">
      <c r="A108" s="103" t="str">
        <f>'1 подр'!A108:E108</f>
        <v>«_____»______________2019г.       Тел.(_____)_____________________</v>
      </c>
      <c r="B108" s="103"/>
      <c r="C108" s="103"/>
      <c r="D108" s="103"/>
      <c r="E108" s="103"/>
    </row>
    <row r="109" spans="1:3" ht="15.75">
      <c r="A109" s="45" t="s">
        <v>80</v>
      </c>
      <c r="C109" s="44" t="s">
        <v>81</v>
      </c>
    </row>
    <row r="110" spans="1:12" ht="15">
      <c r="A110" s="42"/>
      <c r="G110" s="79"/>
      <c r="H110" s="79"/>
      <c r="I110" s="79"/>
      <c r="J110" s="79"/>
      <c r="K110" s="79"/>
      <c r="L110" s="79"/>
    </row>
    <row r="111" spans="1:14" ht="15">
      <c r="A111" s="104" t="str">
        <f>'1 подр'!A111:E111</f>
        <v>Исполнитель:    ____________                          _________________  тел. (____) _________</v>
      </c>
      <c r="B111" s="104"/>
      <c r="C111" s="104"/>
      <c r="D111" s="104"/>
      <c r="E111" s="104"/>
      <c r="M111" s="79"/>
      <c r="N111" s="79"/>
    </row>
    <row r="112" spans="1:5" ht="15">
      <c r="A112" s="102" t="s">
        <v>191</v>
      </c>
      <c r="B112" s="102"/>
      <c r="C112" s="102"/>
      <c r="D112" s="102"/>
      <c r="E112" s="102"/>
    </row>
  </sheetData>
  <sheetProtection password="CC09" sheet="1"/>
  <mergeCells count="109">
    <mergeCell ref="A112:E112"/>
    <mergeCell ref="B99:C99"/>
    <mergeCell ref="B100:C100"/>
    <mergeCell ref="A101:E101"/>
    <mergeCell ref="A104:E104"/>
    <mergeCell ref="A108:E108"/>
    <mergeCell ref="A111:E111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I7:J7"/>
    <mergeCell ref="B9:C9"/>
    <mergeCell ref="B11:C11"/>
    <mergeCell ref="B12:C12"/>
    <mergeCell ref="B13:C13"/>
    <mergeCell ref="B14:C14"/>
    <mergeCell ref="A7:A8"/>
    <mergeCell ref="B7:C8"/>
    <mergeCell ref="D7:D8"/>
    <mergeCell ref="E7:E8"/>
    <mergeCell ref="F7:G7"/>
    <mergeCell ref="H7:H8"/>
    <mergeCell ref="D1:E1"/>
    <mergeCell ref="A2:E2"/>
    <mergeCell ref="A3:E3"/>
    <mergeCell ref="C4:E4"/>
    <mergeCell ref="C5:E5"/>
    <mergeCell ref="C6:E6"/>
  </mergeCells>
  <printOptions horizontalCentered="1"/>
  <pageMargins left="0.6299212598425197" right="0.4330708661417323" top="0.4330708661417323" bottom="0.1968503937007874" header="0.31496062992125984" footer="0.5511811023622047"/>
  <pageSetup fitToHeight="2" fitToWidth="1" horizontalDpi="600" verticalDpi="600" orientation="portrait" paperSize="9" scale="85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Шакурова Ольга Юрьевна</cp:lastModifiedBy>
  <cp:lastPrinted>2019-05-17T07:37:46Z</cp:lastPrinted>
  <dcterms:created xsi:type="dcterms:W3CDTF">2017-04-27T10:52:09Z</dcterms:created>
  <dcterms:modified xsi:type="dcterms:W3CDTF">2019-06-06T07:38:41Z</dcterms:modified>
  <cp:category/>
  <cp:version/>
  <cp:contentType/>
  <cp:contentStatus/>
</cp:coreProperties>
</file>