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MMON\ФЭО\Алдошина\Смета2020\Нормирование\05\"/>
    </mc:Choice>
  </mc:AlternateContent>
  <bookViews>
    <workbookView xWindow="0" yWindow="0" windowWidth="28800" windowHeight="11430"/>
  </bookViews>
  <sheets>
    <sheet name="Приложение7" sheetId="2" r:id="rId1"/>
  </sheets>
  <definedNames>
    <definedName name="_xlnm.Print_Titles" localSheetId="0">Приложение7!$7:$8</definedName>
    <definedName name="_xlnm.Print_Area" localSheetId="0">Приложение7!$A$1:$E$70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2" l="1"/>
  <c r="E66" i="2"/>
  <c r="E64" i="2"/>
  <c r="E63" i="2"/>
  <c r="E61" i="2"/>
  <c r="D59" i="2"/>
  <c r="D57" i="2"/>
  <c r="E55" i="2"/>
  <c r="E53" i="2"/>
  <c r="D49" i="2"/>
  <c r="D48" i="2"/>
  <c r="D47" i="2"/>
  <c r="D43" i="2"/>
  <c r="D42" i="2"/>
  <c r="E40" i="2"/>
  <c r="E37" i="2"/>
  <c r="E35" i="2"/>
  <c r="E34" i="2"/>
  <c r="D34" i="2"/>
  <c r="E33" i="2"/>
  <c r="D33" i="2"/>
  <c r="E32" i="2"/>
  <c r="D32" i="2"/>
  <c r="E29" i="2"/>
  <c r="E25" i="2"/>
  <c r="E22" i="2"/>
  <c r="D22" i="2"/>
  <c r="E21" i="2"/>
  <c r="D19" i="2"/>
  <c r="E11" i="2"/>
  <c r="D11" i="2"/>
  <c r="E10" i="2"/>
  <c r="D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D9" i="2"/>
</calcChain>
</file>

<file path=xl/sharedStrings.xml><?xml version="1.0" encoding="utf-8"?>
<sst xmlns="http://schemas.openxmlformats.org/spreadsheetml/2006/main" count="171" uniqueCount="87">
  <si>
    <t>Приложение 7 к Порядку, утвержденному</t>
  </si>
  <si>
    <t>Норматив количества и цены канцелярских принадлежностей</t>
  </si>
  <si>
    <t>№ п/п</t>
  </si>
  <si>
    <t>Наименование</t>
  </si>
  <si>
    <t>Единица измерения</t>
  </si>
  <si>
    <t xml:space="preserve">Норматив </t>
  </si>
  <si>
    <t>Максимально допустимая цена за единицу (руб.)</t>
  </si>
  <si>
    <t>Антистеплер с фиксатором</t>
  </si>
  <si>
    <t>шт.</t>
  </si>
  <si>
    <t xml:space="preserve">Бланк личная карточка Т-2 </t>
  </si>
  <si>
    <t xml:space="preserve">Бланк Путевой лист </t>
  </si>
  <si>
    <t>Блок-кубик запасной</t>
  </si>
  <si>
    <t>1 на чел.</t>
  </si>
  <si>
    <t>пачка</t>
  </si>
  <si>
    <t>17 на чел.</t>
  </si>
  <si>
    <t>Бумажный блок-куб 38х51 мм</t>
  </si>
  <si>
    <t>2 на чел.</t>
  </si>
  <si>
    <t>Бумажный блок-куб 76х76 мм</t>
  </si>
  <si>
    <t>Вертикальный накопитель 85 мм</t>
  </si>
  <si>
    <t xml:space="preserve">Дырокол </t>
  </si>
  <si>
    <t>Ежедневник</t>
  </si>
  <si>
    <t xml:space="preserve">Зажим для бумаг 32 мм </t>
  </si>
  <si>
    <t>уп.</t>
  </si>
  <si>
    <t xml:space="preserve">Зажим для бумаг 51 мм </t>
  </si>
  <si>
    <t>Калькулятор</t>
  </si>
  <si>
    <t>Карандаш чернографитный</t>
  </si>
  <si>
    <t>4 на чел.</t>
  </si>
  <si>
    <t>Клей-карандаш</t>
  </si>
  <si>
    <t>Клейкая лента 15х33</t>
  </si>
  <si>
    <t>Клейкая лента широкая</t>
  </si>
  <si>
    <t>0,5 на чел.</t>
  </si>
  <si>
    <t xml:space="preserve">Клейкие закладки </t>
  </si>
  <si>
    <t xml:space="preserve">Книга учета </t>
  </si>
  <si>
    <t>Кнопки канцелярские</t>
  </si>
  <si>
    <t xml:space="preserve">Кнопки канцелярские пластиковые цветные </t>
  </si>
  <si>
    <t xml:space="preserve">Конверты 162х229 </t>
  </si>
  <si>
    <t xml:space="preserve">Конверты 220х110 </t>
  </si>
  <si>
    <t xml:space="preserve">Конверты 324х229 </t>
  </si>
  <si>
    <t>Корректирующая жидкость</t>
  </si>
  <si>
    <t xml:space="preserve">Ластик стирательный </t>
  </si>
  <si>
    <t>Линейка</t>
  </si>
  <si>
    <t>Лоток горизонтальный (пластик)</t>
  </si>
  <si>
    <t>Набор текстовыделителей 4 цвета</t>
  </si>
  <si>
    <t>наб.</t>
  </si>
  <si>
    <t>Органайзер для рабочего стола</t>
  </si>
  <si>
    <t>Пакеты полиэтиленовые почтовые 229х324</t>
  </si>
  <si>
    <t>Пакеты полиэтиленовые почтовые 320х355</t>
  </si>
  <si>
    <t>Папка адресная На подпись А4 бумвинил</t>
  </si>
  <si>
    <t>207.01</t>
  </si>
  <si>
    <t>Папка адресная Поздравляем А4 бархатная</t>
  </si>
  <si>
    <t>Папка адресная С юбилеем А4 бумвинил</t>
  </si>
  <si>
    <t>Папка для бумаг</t>
  </si>
  <si>
    <t>5 на чел.</t>
  </si>
  <si>
    <t>Папка на резинках пластиковая</t>
  </si>
  <si>
    <t xml:space="preserve">Папка-регистратор с арочным механизмом </t>
  </si>
  <si>
    <t>Папка с завязками</t>
  </si>
  <si>
    <t>10 на чел.</t>
  </si>
  <si>
    <t>Папка скоросшиватель</t>
  </si>
  <si>
    <t>Папка с пружинами</t>
  </si>
  <si>
    <t>Папка уголок</t>
  </si>
  <si>
    <t>12 на чел.</t>
  </si>
  <si>
    <t>Подушка для смачивания пальцев гелева 20 мл</t>
  </si>
  <si>
    <t xml:space="preserve">Подушка штемпельная </t>
  </si>
  <si>
    <t xml:space="preserve">Резинка банковская 1000г диаметр 60 мм </t>
  </si>
  <si>
    <t xml:space="preserve">Ручка шариковая </t>
  </si>
  <si>
    <t>Скобы к степлеру 23/10</t>
  </si>
  <si>
    <t>Скобы к степлеру 24/6</t>
  </si>
  <si>
    <t>3 на чел.</t>
  </si>
  <si>
    <t>Скрепки маленькие</t>
  </si>
  <si>
    <t>Скрепки большие</t>
  </si>
  <si>
    <t>Степлер до 25 листов</t>
  </si>
  <si>
    <t>Стержень для гелевой ручки синий</t>
  </si>
  <si>
    <t>Стержень для гелевой ручки черный</t>
  </si>
  <si>
    <t>6 на чел.</t>
  </si>
  <si>
    <t>Тетрадь 48 листов</t>
  </si>
  <si>
    <t>100 на чел.</t>
  </si>
  <si>
    <t xml:space="preserve">Файл-вкладыш А4 </t>
  </si>
  <si>
    <t xml:space="preserve">шт. </t>
  </si>
  <si>
    <t>Краска штемпельная 25 мл</t>
  </si>
  <si>
    <t>20 в год</t>
  </si>
  <si>
    <t xml:space="preserve">Ручка гелевая </t>
  </si>
  <si>
    <t xml:space="preserve">Бумага А3 </t>
  </si>
  <si>
    <t xml:space="preserve">Бумага А4 </t>
  </si>
  <si>
    <t xml:space="preserve">Маркер </t>
  </si>
  <si>
    <t>Нож канцелярский набор</t>
  </si>
  <si>
    <t>Настольный канцелярский набор</t>
  </si>
  <si>
    <t>приказом №____ от "___" ________2020г.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</si>
</sst>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zoomScaleNormal="100" zoomScaleSheetLayoutView="100" workbookViewId="0">
      <pane xSplit="3" ySplit="7" topLeftCell="D56" activePane="bottomRight" state="frozen"/>
      <selection pane="topRight" activeCell="D1" sqref="D1"/>
      <selection pane="bottomLeft" activeCell="A8" sqref="A8"/>
      <selection pane="bottomRight" activeCell="H4" sqref="H4"/>
    </sheetView>
  </sheetViews>
  <sheetFormatPr defaultRowHeight="15.75" x14ac:dyDescent="0.25"/>
  <cols>
    <col min="1" max="1" width="6.7109375" style="1" customWidth="1"/>
    <col min="2" max="2" width="35.85546875" style="2" customWidth="1"/>
    <col min="3" max="3" width="12.7109375" style="15" customWidth="1"/>
    <col min="4" max="4" width="29.28515625" style="15" customWidth="1"/>
    <col min="5" max="5" width="19.28515625" style="16" customWidth="1"/>
    <col min="6" max="16384" width="9.140625" style="3"/>
  </cols>
  <sheetData>
    <row r="1" spans="1:5" ht="21" customHeight="1" x14ac:dyDescent="0.25">
      <c r="C1" s="17" t="s">
        <v>0</v>
      </c>
      <c r="D1" s="17"/>
      <c r="E1" s="17"/>
    </row>
    <row r="2" spans="1:5" ht="21" customHeight="1" x14ac:dyDescent="0.25">
      <c r="C2" s="17" t="s">
        <v>86</v>
      </c>
      <c r="D2" s="17"/>
      <c r="E2" s="17"/>
    </row>
    <row r="5" spans="1:5" ht="15" customHeight="1" x14ac:dyDescent="0.25">
      <c r="A5" s="18" t="s">
        <v>1</v>
      </c>
      <c r="B5" s="19"/>
      <c r="C5" s="19"/>
      <c r="D5" s="19"/>
      <c r="E5" s="19"/>
    </row>
    <row r="7" spans="1:5" ht="47.25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</row>
    <row r="8" spans="1:5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</row>
    <row r="9" spans="1:5" x14ac:dyDescent="0.25">
      <c r="A9" s="6">
        <v>1</v>
      </c>
      <c r="B9" s="7" t="s">
        <v>7</v>
      </c>
      <c r="C9" s="8" t="s">
        <v>8</v>
      </c>
      <c r="D9" s="8">
        <f>30*0+40</f>
        <v>40</v>
      </c>
      <c r="E9" s="9">
        <v>54.3</v>
      </c>
    </row>
    <row r="10" spans="1:5" x14ac:dyDescent="0.25">
      <c r="A10" s="10">
        <f>A9+1</f>
        <v>2</v>
      </c>
      <c r="B10" s="11" t="s">
        <v>9</v>
      </c>
      <c r="C10" s="10" t="s">
        <v>8</v>
      </c>
      <c r="D10" s="8">
        <f>2*50</f>
        <v>100</v>
      </c>
      <c r="E10" s="12">
        <f>310/50</f>
        <v>6.2</v>
      </c>
    </row>
    <row r="11" spans="1:5" x14ac:dyDescent="0.25">
      <c r="A11" s="10">
        <f>A10+1</f>
        <v>3</v>
      </c>
      <c r="B11" s="11" t="s">
        <v>10</v>
      </c>
      <c r="C11" s="10" t="s">
        <v>8</v>
      </c>
      <c r="D11" s="8">
        <f>50*100</f>
        <v>5000</v>
      </c>
      <c r="E11" s="12">
        <f>47/100</f>
        <v>0.47</v>
      </c>
    </row>
    <row r="12" spans="1:5" x14ac:dyDescent="0.25">
      <c r="A12" s="10">
        <f t="shared" ref="A12:A70" si="0">A11+1</f>
        <v>4</v>
      </c>
      <c r="B12" s="11" t="s">
        <v>11</v>
      </c>
      <c r="C12" s="10" t="s">
        <v>8</v>
      </c>
      <c r="D12" s="8" t="s">
        <v>12</v>
      </c>
      <c r="E12" s="12">
        <v>79</v>
      </c>
    </row>
    <row r="13" spans="1:5" x14ac:dyDescent="0.25">
      <c r="A13" s="10">
        <f t="shared" si="0"/>
        <v>5</v>
      </c>
      <c r="B13" s="14" t="s">
        <v>81</v>
      </c>
      <c r="C13" s="10" t="s">
        <v>13</v>
      </c>
      <c r="D13" s="8">
        <v>60</v>
      </c>
      <c r="E13" s="12">
        <v>500</v>
      </c>
    </row>
    <row r="14" spans="1:5" x14ac:dyDescent="0.25">
      <c r="A14" s="10">
        <f t="shared" si="0"/>
        <v>6</v>
      </c>
      <c r="B14" s="11" t="s">
        <v>81</v>
      </c>
      <c r="C14" s="10" t="s">
        <v>13</v>
      </c>
      <c r="D14" s="8">
        <v>1</v>
      </c>
      <c r="E14" s="12">
        <v>1800</v>
      </c>
    </row>
    <row r="15" spans="1:5" x14ac:dyDescent="0.25">
      <c r="A15" s="10">
        <f t="shared" si="0"/>
        <v>7</v>
      </c>
      <c r="B15" s="11" t="s">
        <v>82</v>
      </c>
      <c r="C15" s="10" t="s">
        <v>13</v>
      </c>
      <c r="D15" s="8" t="s">
        <v>14</v>
      </c>
      <c r="E15" s="12">
        <v>274</v>
      </c>
    </row>
    <row r="16" spans="1:5" x14ac:dyDescent="0.25">
      <c r="A16" s="10">
        <f t="shared" si="0"/>
        <v>8</v>
      </c>
      <c r="B16" s="11" t="s">
        <v>15</v>
      </c>
      <c r="C16" s="10" t="s">
        <v>8</v>
      </c>
      <c r="D16" s="8" t="s">
        <v>16</v>
      </c>
      <c r="E16" s="12">
        <v>36</v>
      </c>
    </row>
    <row r="17" spans="1:5" x14ac:dyDescent="0.25">
      <c r="A17" s="10">
        <f t="shared" si="0"/>
        <v>9</v>
      </c>
      <c r="B17" s="11" t="s">
        <v>17</v>
      </c>
      <c r="C17" s="10" t="s">
        <v>8</v>
      </c>
      <c r="D17" s="8" t="s">
        <v>12</v>
      </c>
      <c r="E17" s="12">
        <v>24</v>
      </c>
    </row>
    <row r="18" spans="1:5" x14ac:dyDescent="0.25">
      <c r="A18" s="10">
        <f t="shared" si="0"/>
        <v>10</v>
      </c>
      <c r="B18" s="11" t="s">
        <v>18</v>
      </c>
      <c r="C18" s="10" t="s">
        <v>8</v>
      </c>
      <c r="D18" s="8">
        <v>60</v>
      </c>
      <c r="E18" s="12">
        <v>300</v>
      </c>
    </row>
    <row r="19" spans="1:5" x14ac:dyDescent="0.25">
      <c r="A19" s="10">
        <f t="shared" si="0"/>
        <v>11</v>
      </c>
      <c r="B19" s="11" t="s">
        <v>19</v>
      </c>
      <c r="C19" s="10" t="s">
        <v>8</v>
      </c>
      <c r="D19" s="8">
        <f>10*0+50</f>
        <v>50</v>
      </c>
      <c r="E19" s="12">
        <v>897</v>
      </c>
    </row>
    <row r="20" spans="1:5" x14ac:dyDescent="0.25">
      <c r="A20" s="10">
        <f t="shared" si="0"/>
        <v>12</v>
      </c>
      <c r="B20" s="11" t="s">
        <v>20</v>
      </c>
      <c r="C20" s="10" t="s">
        <v>8</v>
      </c>
      <c r="D20" s="8" t="s">
        <v>12</v>
      </c>
      <c r="E20" s="12">
        <v>430</v>
      </c>
    </row>
    <row r="21" spans="1:5" ht="15.75" customHeight="1" x14ac:dyDescent="0.25">
      <c r="A21" s="10">
        <f t="shared" si="0"/>
        <v>13</v>
      </c>
      <c r="B21" s="11" t="s">
        <v>21</v>
      </c>
      <c r="C21" s="10" t="s">
        <v>22</v>
      </c>
      <c r="D21" s="10" t="s">
        <v>12</v>
      </c>
      <c r="E21" s="13">
        <f>120</f>
        <v>120</v>
      </c>
    </row>
    <row r="22" spans="1:5" x14ac:dyDescent="0.25">
      <c r="A22" s="10">
        <f t="shared" si="0"/>
        <v>14</v>
      </c>
      <c r="B22" s="11" t="s">
        <v>23</v>
      </c>
      <c r="C22" s="10" t="s">
        <v>22</v>
      </c>
      <c r="D22" s="8">
        <f>60</f>
        <v>60</v>
      </c>
      <c r="E22" s="12">
        <f>(120+176.01)</f>
        <v>296.01</v>
      </c>
    </row>
    <row r="23" spans="1:5" x14ac:dyDescent="0.25">
      <c r="A23" s="10">
        <f t="shared" si="0"/>
        <v>15</v>
      </c>
      <c r="B23" s="11" t="s">
        <v>24</v>
      </c>
      <c r="C23" s="10" t="s">
        <v>8</v>
      </c>
      <c r="D23" s="8" t="s">
        <v>12</v>
      </c>
      <c r="E23" s="12">
        <v>1200</v>
      </c>
    </row>
    <row r="24" spans="1:5" x14ac:dyDescent="0.25">
      <c r="A24" s="10">
        <f t="shared" si="0"/>
        <v>16</v>
      </c>
      <c r="B24" s="11" t="s">
        <v>25</v>
      </c>
      <c r="C24" s="10" t="s">
        <v>8</v>
      </c>
      <c r="D24" s="8" t="s">
        <v>26</v>
      </c>
      <c r="E24" s="12">
        <v>25</v>
      </c>
    </row>
    <row r="25" spans="1:5" x14ac:dyDescent="0.25">
      <c r="A25" s="10">
        <f t="shared" si="0"/>
        <v>17</v>
      </c>
      <c r="B25" s="11" t="s">
        <v>27</v>
      </c>
      <c r="C25" s="10" t="s">
        <v>8</v>
      </c>
      <c r="D25" s="8" t="s">
        <v>26</v>
      </c>
      <c r="E25" s="12">
        <f>25.6+18.1</f>
        <v>43.7</v>
      </c>
    </row>
    <row r="26" spans="1:5" x14ac:dyDescent="0.25">
      <c r="A26" s="10">
        <f t="shared" si="0"/>
        <v>18</v>
      </c>
      <c r="B26" s="11" t="s">
        <v>28</v>
      </c>
      <c r="C26" s="10" t="s">
        <v>8</v>
      </c>
      <c r="D26" s="8" t="s">
        <v>16</v>
      </c>
      <c r="E26" s="12">
        <v>17</v>
      </c>
    </row>
    <row r="27" spans="1:5" x14ac:dyDescent="0.25">
      <c r="A27" s="10">
        <f t="shared" si="0"/>
        <v>19</v>
      </c>
      <c r="B27" s="11" t="s">
        <v>29</v>
      </c>
      <c r="C27" s="10" t="s">
        <v>8</v>
      </c>
      <c r="D27" s="8" t="s">
        <v>30</v>
      </c>
      <c r="E27" s="12">
        <v>50</v>
      </c>
    </row>
    <row r="28" spans="1:5" x14ac:dyDescent="0.25">
      <c r="A28" s="10">
        <f t="shared" si="0"/>
        <v>20</v>
      </c>
      <c r="B28" s="11" t="s">
        <v>31</v>
      </c>
      <c r="C28" s="10" t="s">
        <v>22</v>
      </c>
      <c r="D28" s="8" t="s">
        <v>52</v>
      </c>
      <c r="E28" s="12">
        <v>90</v>
      </c>
    </row>
    <row r="29" spans="1:5" x14ac:dyDescent="0.25">
      <c r="A29" s="10">
        <f t="shared" si="0"/>
        <v>21</v>
      </c>
      <c r="B29" s="11" t="s">
        <v>32</v>
      </c>
      <c r="C29" s="10" t="s">
        <v>8</v>
      </c>
      <c r="D29" s="8">
        <v>60</v>
      </c>
      <c r="E29" s="12">
        <f>73+52</f>
        <v>125</v>
      </c>
    </row>
    <row r="30" spans="1:5" x14ac:dyDescent="0.25">
      <c r="A30" s="10">
        <f t="shared" si="0"/>
        <v>22</v>
      </c>
      <c r="B30" s="14" t="s">
        <v>33</v>
      </c>
      <c r="C30" s="10" t="s">
        <v>22</v>
      </c>
      <c r="D30" s="8" t="s">
        <v>12</v>
      </c>
      <c r="E30" s="12">
        <v>100</v>
      </c>
    </row>
    <row r="31" spans="1:5" ht="31.5" x14ac:dyDescent="0.25">
      <c r="A31" s="10">
        <f t="shared" si="0"/>
        <v>23</v>
      </c>
      <c r="B31" s="14" t="s">
        <v>34</v>
      </c>
      <c r="C31" s="10" t="s">
        <v>22</v>
      </c>
      <c r="D31" s="8">
        <v>10</v>
      </c>
      <c r="E31" s="12">
        <v>76.3</v>
      </c>
    </row>
    <row r="32" spans="1:5" x14ac:dyDescent="0.25">
      <c r="A32" s="10">
        <f t="shared" si="0"/>
        <v>24</v>
      </c>
      <c r="B32" s="11" t="s">
        <v>35</v>
      </c>
      <c r="C32" s="10" t="s">
        <v>8</v>
      </c>
      <c r="D32" s="8">
        <f>6*1000</f>
        <v>6000</v>
      </c>
      <c r="E32" s="12">
        <f>2288/1000</f>
        <v>2.2879999999999998</v>
      </c>
    </row>
    <row r="33" spans="1:5" x14ac:dyDescent="0.25">
      <c r="A33" s="10">
        <f t="shared" si="0"/>
        <v>25</v>
      </c>
      <c r="B33" s="11" t="s">
        <v>36</v>
      </c>
      <c r="C33" s="10" t="s">
        <v>8</v>
      </c>
      <c r="D33" s="8">
        <f>3*1000</f>
        <v>3000</v>
      </c>
      <c r="E33" s="12">
        <f>1715/1000</f>
        <v>1.7150000000000001</v>
      </c>
    </row>
    <row r="34" spans="1:5" x14ac:dyDescent="0.25">
      <c r="A34" s="10">
        <f t="shared" si="0"/>
        <v>26</v>
      </c>
      <c r="B34" s="11" t="s">
        <v>37</v>
      </c>
      <c r="C34" s="10" t="s">
        <v>8</v>
      </c>
      <c r="D34" s="8">
        <f>2*500</f>
        <v>1000</v>
      </c>
      <c r="E34" s="12">
        <f>1750/500</f>
        <v>3.5</v>
      </c>
    </row>
    <row r="35" spans="1:5" x14ac:dyDescent="0.25">
      <c r="A35" s="10">
        <f t="shared" si="0"/>
        <v>27</v>
      </c>
      <c r="B35" s="11" t="s">
        <v>38</v>
      </c>
      <c r="C35" s="10" t="s">
        <v>8</v>
      </c>
      <c r="D35" s="8" t="s">
        <v>12</v>
      </c>
      <c r="E35" s="12">
        <f>36.7+11.7</f>
        <v>48.400000000000006</v>
      </c>
    </row>
    <row r="36" spans="1:5" x14ac:dyDescent="0.25">
      <c r="A36" s="10">
        <f t="shared" si="0"/>
        <v>28</v>
      </c>
      <c r="B36" s="11" t="s">
        <v>78</v>
      </c>
      <c r="C36" s="10" t="s">
        <v>77</v>
      </c>
      <c r="D36" s="8">
        <v>30</v>
      </c>
      <c r="E36" s="12">
        <v>170</v>
      </c>
    </row>
    <row r="37" spans="1:5" x14ac:dyDescent="0.25">
      <c r="A37" s="10">
        <f t="shared" si="0"/>
        <v>29</v>
      </c>
      <c r="B37" s="11" t="s">
        <v>39</v>
      </c>
      <c r="C37" s="10" t="s">
        <v>8</v>
      </c>
      <c r="D37" s="8" t="s">
        <v>12</v>
      </c>
      <c r="E37" s="12">
        <f>22+9.7</f>
        <v>31.7</v>
      </c>
    </row>
    <row r="38" spans="1:5" x14ac:dyDescent="0.25">
      <c r="A38" s="10">
        <f t="shared" si="0"/>
        <v>30</v>
      </c>
      <c r="B38" s="14" t="s">
        <v>40</v>
      </c>
      <c r="C38" s="10" t="s">
        <v>8</v>
      </c>
      <c r="D38" s="8" t="s">
        <v>12</v>
      </c>
      <c r="E38" s="12">
        <v>60</v>
      </c>
    </row>
    <row r="39" spans="1:5" x14ac:dyDescent="0.25">
      <c r="A39" s="10">
        <f t="shared" si="0"/>
        <v>31</v>
      </c>
      <c r="B39" s="11" t="s">
        <v>41</v>
      </c>
      <c r="C39" s="10" t="s">
        <v>8</v>
      </c>
      <c r="D39" s="8" t="s">
        <v>12</v>
      </c>
      <c r="E39" s="12">
        <v>120</v>
      </c>
    </row>
    <row r="40" spans="1:5" x14ac:dyDescent="0.25">
      <c r="A40" s="10">
        <f t="shared" si="0"/>
        <v>32</v>
      </c>
      <c r="B40" s="11" t="s">
        <v>83</v>
      </c>
      <c r="C40" s="10" t="s">
        <v>8</v>
      </c>
      <c r="D40" s="8" t="s">
        <v>12</v>
      </c>
      <c r="E40" s="12">
        <f>44+7.2</f>
        <v>51.2</v>
      </c>
    </row>
    <row r="41" spans="1:5" x14ac:dyDescent="0.25">
      <c r="A41" s="10">
        <f t="shared" si="0"/>
        <v>33</v>
      </c>
      <c r="B41" s="11" t="s">
        <v>42</v>
      </c>
      <c r="C41" s="10" t="s">
        <v>43</v>
      </c>
      <c r="D41" s="8" t="s">
        <v>12</v>
      </c>
      <c r="E41" s="12">
        <v>318</v>
      </c>
    </row>
    <row r="42" spans="1:5" ht="15.75" customHeight="1" x14ac:dyDescent="0.25">
      <c r="A42" s="10">
        <f t="shared" si="0"/>
        <v>34</v>
      </c>
      <c r="B42" s="11" t="s">
        <v>85</v>
      </c>
      <c r="C42" s="10" t="s">
        <v>8</v>
      </c>
      <c r="D42" s="8">
        <f>10*0+30</f>
        <v>30</v>
      </c>
      <c r="E42" s="12">
        <v>508</v>
      </c>
    </row>
    <row r="43" spans="1:5" ht="15.75" customHeight="1" x14ac:dyDescent="0.25">
      <c r="A43" s="10">
        <f t="shared" si="0"/>
        <v>35</v>
      </c>
      <c r="B43" s="11" t="s">
        <v>84</v>
      </c>
      <c r="C43" s="10" t="s">
        <v>8</v>
      </c>
      <c r="D43" s="8">
        <f>30*0+60</f>
        <v>60</v>
      </c>
      <c r="E43" s="12">
        <v>26.1</v>
      </c>
    </row>
    <row r="44" spans="1:5" x14ac:dyDescent="0.25">
      <c r="A44" s="10">
        <f t="shared" si="0"/>
        <v>36</v>
      </c>
      <c r="B44" s="14" t="s">
        <v>44</v>
      </c>
      <c r="C44" s="10" t="s">
        <v>8</v>
      </c>
      <c r="D44" s="8" t="s">
        <v>12</v>
      </c>
      <c r="E44" s="12">
        <v>800</v>
      </c>
    </row>
    <row r="45" spans="1:5" ht="31.5" x14ac:dyDescent="0.25">
      <c r="A45" s="10">
        <f t="shared" si="0"/>
        <v>37</v>
      </c>
      <c r="B45" s="11" t="s">
        <v>45</v>
      </c>
      <c r="C45" s="10" t="s">
        <v>8</v>
      </c>
      <c r="D45" s="8">
        <v>60</v>
      </c>
      <c r="E45" s="12">
        <v>20</v>
      </c>
    </row>
    <row r="46" spans="1:5" ht="31.5" x14ac:dyDescent="0.25">
      <c r="A46" s="10">
        <f t="shared" si="0"/>
        <v>38</v>
      </c>
      <c r="B46" s="11" t="s">
        <v>46</v>
      </c>
      <c r="C46" s="10" t="s">
        <v>8</v>
      </c>
      <c r="D46" s="8">
        <v>60</v>
      </c>
      <c r="E46" s="12">
        <v>25</v>
      </c>
    </row>
    <row r="47" spans="1:5" ht="31.5" x14ac:dyDescent="0.25">
      <c r="A47" s="10">
        <f t="shared" si="0"/>
        <v>39</v>
      </c>
      <c r="B47" s="11" t="s">
        <v>47</v>
      </c>
      <c r="C47" s="10" t="s">
        <v>8</v>
      </c>
      <c r="D47" s="8">
        <f>8*0+30</f>
        <v>30</v>
      </c>
      <c r="E47" s="12" t="s">
        <v>48</v>
      </c>
    </row>
    <row r="48" spans="1:5" ht="31.5" x14ac:dyDescent="0.25">
      <c r="A48" s="10">
        <f t="shared" si="0"/>
        <v>40</v>
      </c>
      <c r="B48" s="11" t="s">
        <v>49</v>
      </c>
      <c r="C48" s="10" t="s">
        <v>8</v>
      </c>
      <c r="D48" s="8">
        <f>15*0+30</f>
        <v>30</v>
      </c>
      <c r="E48" s="12">
        <v>486</v>
      </c>
    </row>
    <row r="49" spans="1:5" ht="31.5" x14ac:dyDescent="0.25">
      <c r="A49" s="10">
        <f t="shared" si="0"/>
        <v>41</v>
      </c>
      <c r="B49" s="11" t="s">
        <v>50</v>
      </c>
      <c r="C49" s="10" t="s">
        <v>8</v>
      </c>
      <c r="D49" s="8">
        <f>8*0+30</f>
        <v>30</v>
      </c>
      <c r="E49" s="12">
        <v>207.01</v>
      </c>
    </row>
    <row r="50" spans="1:5" x14ac:dyDescent="0.25">
      <c r="A50" s="10">
        <f t="shared" si="0"/>
        <v>42</v>
      </c>
      <c r="B50" s="14" t="s">
        <v>51</v>
      </c>
      <c r="C50" s="10" t="s">
        <v>8</v>
      </c>
      <c r="D50" s="8" t="s">
        <v>52</v>
      </c>
      <c r="E50" s="12">
        <v>150</v>
      </c>
    </row>
    <row r="51" spans="1:5" x14ac:dyDescent="0.25">
      <c r="A51" s="10">
        <f t="shared" si="0"/>
        <v>43</v>
      </c>
      <c r="B51" s="14" t="s">
        <v>53</v>
      </c>
      <c r="C51" s="10" t="s">
        <v>8</v>
      </c>
      <c r="D51" s="8" t="s">
        <v>12</v>
      </c>
      <c r="E51" s="12">
        <v>183</v>
      </c>
    </row>
    <row r="52" spans="1:5" ht="31.5" x14ac:dyDescent="0.25">
      <c r="A52" s="10">
        <f t="shared" si="0"/>
        <v>44</v>
      </c>
      <c r="B52" s="11" t="s">
        <v>54</v>
      </c>
      <c r="C52" s="10" t="s">
        <v>8</v>
      </c>
      <c r="D52" s="8" t="s">
        <v>26</v>
      </c>
      <c r="E52" s="12">
        <v>240</v>
      </c>
    </row>
    <row r="53" spans="1:5" x14ac:dyDescent="0.25">
      <c r="A53" s="10">
        <f t="shared" si="0"/>
        <v>45</v>
      </c>
      <c r="B53" s="11" t="s">
        <v>55</v>
      </c>
      <c r="C53" s="10" t="s">
        <v>8</v>
      </c>
      <c r="D53" s="8" t="s">
        <v>56</v>
      </c>
      <c r="E53" s="12">
        <f>20+1.4</f>
        <v>21.4</v>
      </c>
    </row>
    <row r="54" spans="1:5" x14ac:dyDescent="0.25">
      <c r="A54" s="10">
        <f t="shared" si="0"/>
        <v>46</v>
      </c>
      <c r="B54" s="11" t="s">
        <v>57</v>
      </c>
      <c r="C54" s="10" t="s">
        <v>8</v>
      </c>
      <c r="D54" s="8" t="s">
        <v>60</v>
      </c>
      <c r="E54" s="12">
        <v>12.9</v>
      </c>
    </row>
    <row r="55" spans="1:5" x14ac:dyDescent="0.25">
      <c r="A55" s="10">
        <f t="shared" si="0"/>
        <v>47</v>
      </c>
      <c r="B55" s="11" t="s">
        <v>58</v>
      </c>
      <c r="C55" s="10" t="s">
        <v>8</v>
      </c>
      <c r="D55" s="8" t="s">
        <v>12</v>
      </c>
      <c r="E55" s="12">
        <f>100+13.01</f>
        <v>113.01</v>
      </c>
    </row>
    <row r="56" spans="1:5" x14ac:dyDescent="0.25">
      <c r="A56" s="10">
        <f t="shared" si="0"/>
        <v>48</v>
      </c>
      <c r="B56" s="11" t="s">
        <v>59</v>
      </c>
      <c r="C56" s="10" t="s">
        <v>8</v>
      </c>
      <c r="D56" s="8" t="s">
        <v>60</v>
      </c>
      <c r="E56" s="12">
        <v>10</v>
      </c>
    </row>
    <row r="57" spans="1:5" ht="31.5" x14ac:dyDescent="0.25">
      <c r="A57" s="10">
        <f t="shared" si="0"/>
        <v>49</v>
      </c>
      <c r="B57" s="11" t="s">
        <v>61</v>
      </c>
      <c r="C57" s="10" t="s">
        <v>8</v>
      </c>
      <c r="D57" s="8">
        <f>20*0+40</f>
        <v>40</v>
      </c>
      <c r="E57" s="12">
        <v>175</v>
      </c>
    </row>
    <row r="58" spans="1:5" x14ac:dyDescent="0.25">
      <c r="A58" s="10">
        <f t="shared" si="0"/>
        <v>50</v>
      </c>
      <c r="B58" s="11" t="s">
        <v>62</v>
      </c>
      <c r="C58" s="10" t="s">
        <v>8</v>
      </c>
      <c r="D58" s="8" t="s">
        <v>79</v>
      </c>
      <c r="E58" s="12">
        <v>300</v>
      </c>
    </row>
    <row r="59" spans="1:5" ht="31.5" x14ac:dyDescent="0.25">
      <c r="A59" s="10">
        <f t="shared" si="0"/>
        <v>51</v>
      </c>
      <c r="B59" s="11" t="s">
        <v>63</v>
      </c>
      <c r="C59" s="10" t="s">
        <v>22</v>
      </c>
      <c r="D59" s="8">
        <f>6*0+10</f>
        <v>10</v>
      </c>
      <c r="E59" s="12">
        <v>502</v>
      </c>
    </row>
    <row r="60" spans="1:5" x14ac:dyDescent="0.25">
      <c r="A60" s="10">
        <f t="shared" si="0"/>
        <v>52</v>
      </c>
      <c r="B60" s="11" t="s">
        <v>80</v>
      </c>
      <c r="C60" s="10" t="s">
        <v>8</v>
      </c>
      <c r="D60" s="8" t="s">
        <v>73</v>
      </c>
      <c r="E60" s="12">
        <v>120</v>
      </c>
    </row>
    <row r="61" spans="1:5" x14ac:dyDescent="0.25">
      <c r="A61" s="10">
        <f t="shared" si="0"/>
        <v>53</v>
      </c>
      <c r="B61" s="11" t="s">
        <v>64</v>
      </c>
      <c r="C61" s="10" t="s">
        <v>8</v>
      </c>
      <c r="D61" s="8" t="s">
        <v>26</v>
      </c>
      <c r="E61" s="12">
        <f>20+5.1</f>
        <v>25.1</v>
      </c>
    </row>
    <row r="62" spans="1:5" x14ac:dyDescent="0.25">
      <c r="A62" s="10">
        <f t="shared" si="0"/>
        <v>54</v>
      </c>
      <c r="B62" s="11" t="s">
        <v>65</v>
      </c>
      <c r="C62" s="10" t="s">
        <v>22</v>
      </c>
      <c r="D62" s="8">
        <v>8</v>
      </c>
      <c r="E62" s="12">
        <v>138.01</v>
      </c>
    </row>
    <row r="63" spans="1:5" x14ac:dyDescent="0.25">
      <c r="A63" s="10">
        <f t="shared" si="0"/>
        <v>55</v>
      </c>
      <c r="B63" s="11" t="s">
        <v>66</v>
      </c>
      <c r="C63" s="10" t="s">
        <v>22</v>
      </c>
      <c r="D63" s="8" t="s">
        <v>67</v>
      </c>
      <c r="E63" s="12">
        <f>37+1.6</f>
        <v>38.6</v>
      </c>
    </row>
    <row r="64" spans="1:5" x14ac:dyDescent="0.25">
      <c r="A64" s="10">
        <f t="shared" si="0"/>
        <v>56</v>
      </c>
      <c r="B64" s="11" t="s">
        <v>68</v>
      </c>
      <c r="C64" s="10" t="s">
        <v>22</v>
      </c>
      <c r="D64" s="8" t="s">
        <v>67</v>
      </c>
      <c r="E64" s="12">
        <f>16+15.3</f>
        <v>31.3</v>
      </c>
    </row>
    <row r="65" spans="1:5" x14ac:dyDescent="0.25">
      <c r="A65" s="10">
        <f t="shared" si="0"/>
        <v>57</v>
      </c>
      <c r="B65" s="11" t="s">
        <v>69</v>
      </c>
      <c r="C65" s="10" t="s">
        <v>22</v>
      </c>
      <c r="D65" s="8" t="s">
        <v>12</v>
      </c>
      <c r="E65" s="12">
        <v>45</v>
      </c>
    </row>
    <row r="66" spans="1:5" x14ac:dyDescent="0.25">
      <c r="A66" s="10">
        <f t="shared" si="0"/>
        <v>58</v>
      </c>
      <c r="B66" s="11" t="s">
        <v>70</v>
      </c>
      <c r="C66" s="10" t="s">
        <v>8</v>
      </c>
      <c r="D66" s="8" t="s">
        <v>12</v>
      </c>
      <c r="E66" s="12">
        <f>234+172</f>
        <v>406</v>
      </c>
    </row>
    <row r="67" spans="1:5" ht="15.75" customHeight="1" x14ac:dyDescent="0.25">
      <c r="A67" s="10">
        <f t="shared" si="0"/>
        <v>59</v>
      </c>
      <c r="B67" s="11" t="s">
        <v>71</v>
      </c>
      <c r="C67" s="10" t="s">
        <v>8</v>
      </c>
      <c r="D67" s="8" t="s">
        <v>60</v>
      </c>
      <c r="E67" s="12">
        <v>80</v>
      </c>
    </row>
    <row r="68" spans="1:5" ht="31.5" x14ac:dyDescent="0.25">
      <c r="A68" s="10">
        <f t="shared" si="0"/>
        <v>60</v>
      </c>
      <c r="B68" s="11" t="s">
        <v>72</v>
      </c>
      <c r="C68" s="10" t="s">
        <v>8</v>
      </c>
      <c r="D68" s="8" t="s">
        <v>73</v>
      </c>
      <c r="E68" s="12">
        <v>80</v>
      </c>
    </row>
    <row r="69" spans="1:5" x14ac:dyDescent="0.25">
      <c r="A69" s="10">
        <f t="shared" si="0"/>
        <v>61</v>
      </c>
      <c r="B69" s="11" t="s">
        <v>74</v>
      </c>
      <c r="C69" s="10" t="s">
        <v>8</v>
      </c>
      <c r="D69" s="8" t="s">
        <v>16</v>
      </c>
      <c r="E69" s="12">
        <v>30</v>
      </c>
    </row>
    <row r="70" spans="1:5" x14ac:dyDescent="0.25">
      <c r="A70" s="10">
        <f t="shared" si="0"/>
        <v>62</v>
      </c>
      <c r="B70" s="11" t="s">
        <v>76</v>
      </c>
      <c r="C70" s="10" t="s">
        <v>8</v>
      </c>
      <c r="D70" s="8" t="s">
        <v>75</v>
      </c>
      <c r="E70" s="12">
        <f>(240+38.99)/100</f>
        <v>2.7899000000000003</v>
      </c>
    </row>
    <row r="71" spans="1:5" x14ac:dyDescent="0.25">
      <c r="E71" s="15"/>
    </row>
  </sheetData>
  <mergeCells count="3">
    <mergeCell ref="C1:E1"/>
    <mergeCell ref="C2:E2"/>
    <mergeCell ref="A5:E5"/>
  </mergeCells>
  <pageMargins left="0.31496062992125984" right="0.31496062992125984" top="0.35433070866141736" bottom="0.35433070866141736" header="0.31496062992125984" footer="0.31496062992125984"/>
  <pageSetup paperSize="9" scale="93" fitToHeight="2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Приложение7</vt:lpstr>
      <vt:lpstr>Приложение7!Заголовки_для_печати</vt:lpstr>
      <vt:lpstr>Приложение7!Область_печати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Бакалец-Ланская Наталия Леонидовна</dc:creator>
  <cp:lastModifiedBy>Бакалец-Ланская Наталия Леонидовна</cp:lastModifiedBy>
  <cp:lastPrinted>2020-05-07T11:54:09Z</cp:lastPrinted>
  <dcterms:created xsi:type="dcterms:W3CDTF">2020-05-06T10:44:31Z</dcterms:created>
  <dcterms:modified xsi:type="dcterms:W3CDTF">2020-05-07T14:01:04Z</dcterms:modified>
</cp:coreProperties>
</file>