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ФГУ РФ" sheetId="1" r:id="rId1"/>
  </sheets>
  <definedNames>
    <definedName name="_xlnm.Print_Titles" localSheetId="0">'ФГУ РФ'!$7:$7</definedName>
  </definedNames>
  <calcPr fullCalcOnLoad="1"/>
</workbook>
</file>

<file path=xl/sharedStrings.xml><?xml version="1.0" encoding="utf-8"?>
<sst xmlns="http://schemas.openxmlformats.org/spreadsheetml/2006/main" count="189" uniqueCount="162">
  <si>
    <t>Реестровый № МО</t>
  </si>
  <si>
    <t>Наименование МО</t>
  </si>
  <si>
    <t xml:space="preserve">Наименование ТФОМС </t>
  </si>
  <si>
    <t>Специализированная помощь в круглосуточном стационаре</t>
  </si>
  <si>
    <t>Высокотехнологичная медицинская помощь</t>
  </si>
  <si>
    <t>Специализированная помощь в дневном стационаре</t>
  </si>
  <si>
    <t>Объем (госп.)</t>
  </si>
  <si>
    <t>Стоимость (руб.)</t>
  </si>
  <si>
    <r>
      <t>I. Минздрав России</t>
    </r>
    <r>
      <rPr>
        <b/>
        <sz val="12"/>
        <rFont val="Times New Roman"/>
        <family val="1"/>
      </rPr>
      <t>, в т.ч. подведомственным федеральным государственным учреждениям:</t>
    </r>
  </si>
  <si>
    <t>780039</t>
  </si>
  <si>
    <t>ГБОУ ВПО ПСПБГМУ ИМ. И.П. ПАВЛОВА МИНЗДРАВА РОССИИ</t>
  </si>
  <si>
    <t>780018</t>
  </si>
  <si>
    <t>ГБОУ ВПО СЗГМУ ИМ. И.И. МЕЧНИКОВА МИНЗДРАВА РОССИИ</t>
  </si>
  <si>
    <t>780079</t>
  </si>
  <si>
    <t>780078</t>
  </si>
  <si>
    <t>СПБ ФИЛИАЛ ФГБУ "МНТК "МИКРОХИРУРГИЯ ГЛАЗА" ИМ. АКАД. С.Н. ФЕДОРОВА" МИНЗДРАВА РОССИИ</t>
  </si>
  <si>
    <t>ФГБУ "СПМЦ" МИНЗДРАВА РОССИИ</t>
  </si>
  <si>
    <t>780130</t>
  </si>
  <si>
    <t>ФГБУ "НИДОИ ИМ. Г.И. ТУРНЕРА" МИНЗДРАВА РОССИИ</t>
  </si>
  <si>
    <t>780243</t>
  </si>
  <si>
    <t>ФГБУ "НИИ ОНКОЛОГИИ ИМ.Н.Н. ПЕТРОВА" МИНЗДРАВА РОССИИ</t>
  </si>
  <si>
    <t>780037</t>
  </si>
  <si>
    <t>ФГБУ "РНИИТО ИМ. Р.Р. ВРЕДЕНА" МИНЗДРАВА РОССИИ</t>
  </si>
  <si>
    <t>780228</t>
  </si>
  <si>
    <t>ФГБУ "РНЦРХТ" МИНЗДРАВА РОССИИ</t>
  </si>
  <si>
    <t>ФГБУ "СЗФМИЦ им.В.А.АЛМАЗОВА" МИНЗДРАВА РОССИИ</t>
  </si>
  <si>
    <t>780241</t>
  </si>
  <si>
    <t>ФГБУ "СПБ НИИ ЛОР" МИНЗДРАВА РОССИИ</t>
  </si>
  <si>
    <t>ФГБУ "СПБ НИИФ" МИНЗДРАВА РОССИИ</t>
  </si>
  <si>
    <t>ФГБУ "СПБ НИПНИ им. В.М.БЕХТЕРЕВА" МИНЗДРАВА РОССИИ</t>
  </si>
  <si>
    <t>ТФОМС Санкт-Петербурга Итог</t>
  </si>
  <si>
    <t>ГБОУ ВПО ПЕРВЫЙ МГМУ ИМ. И.М. СЕЧЕНОВА МИНЗДРАВА РОССИИ</t>
  </si>
  <si>
    <t>Московский городской ФОМС</t>
  </si>
  <si>
    <t>774673</t>
  </si>
  <si>
    <t>ФГБУ "ИНСТИТУТ ХИРУРГИИ ИМ. А.В.ВИШНЕВСКОГО" МИНЗДРАВА РОССИИ</t>
  </si>
  <si>
    <t>ГБОУ ВПО РНИМУ ИМ. Н.И.ПИРОГОВА МИНЗДРАВА РОССИИ</t>
  </si>
  <si>
    <t>ФГБУ "ГНИЦПМ" МИНЗДРАВА РОССИИ</t>
  </si>
  <si>
    <t>ФГБУ "МНИИ ГБ ИМ.ГЕЛЬМГОЛЬЦА" МИНЗДРАВА РОССИИ</t>
  </si>
  <si>
    <t>ФГБУ "МНТК "МИКРОХИРУРГИЯ ГЛАЗА" ИМ.АКАД.С.Н.ФЕДОРОВА" МИНЗДРАВА РОССИИ</t>
  </si>
  <si>
    <t>ФГБУ "РОНЦ ИМ. Н.Н. БЛОХИНА" МИНЗДРАВА РОССИИ</t>
  </si>
  <si>
    <t>ФГБУ "НМИРЦ" МИНЗДРАВА РОССИИ</t>
  </si>
  <si>
    <t>ФГБУ "ФНКЦ ДГОИ ИМ.Д.РОГАЧЕВА" МИНЗДРАВА РОССИИ</t>
  </si>
  <si>
    <t>ФГБУ НЦЗД МИНЗДРАВА РОССИИ</t>
  </si>
  <si>
    <t>ГБОУ ВПО МГМСУ ИМ.А.И.ЕВДОКИМОВА МИНЗДРАВА РОССИИ</t>
  </si>
  <si>
    <t>ФГБУ "КБ" МИНЗДРАВА РОССИИ</t>
  </si>
  <si>
    <t>ФГБУ "РКНПК" МИНЗДРАВА РОССИИ</t>
  </si>
  <si>
    <t>ФГБУ "ФНЦТИО ИМ.АК. В.И.ШУМАКОВА МИНЗДРАВА РОССИИ"</t>
  </si>
  <si>
    <t>ФГБУ "ЦНИИС и ЧЛХ" МИНЗДРАВА РОССИИ</t>
  </si>
  <si>
    <t>ФГБУ "ГНЦК ИМ.А.Н. РЫЖИХ"МИНЗДРАВА РОССИИ</t>
  </si>
  <si>
    <t>ФГБУ ГНЦ МИНЗДРАВА РОССИИ</t>
  </si>
  <si>
    <t>ФГБНУ НЦН</t>
  </si>
  <si>
    <t>Московский городской ФОМС Итог</t>
  </si>
  <si>
    <t>ТФОМС Московской области</t>
  </si>
  <si>
    <t>ФГБУ ЦР МИНЗДРАВА РОССИИ</t>
  </si>
  <si>
    <t>ФГБУ "РРЦ "ДЕТСТВО "МИНЗДРАВА РОССИИ"</t>
  </si>
  <si>
    <t>ФГБУЗ МСЧ №154 ФМБА РОССИИ</t>
  </si>
  <si>
    <t>ГБУ ФКЦ ВМТ ФМБА РОССИИ</t>
  </si>
  <si>
    <t>ФГБУ "ЦЕНТР РЕАБИЛИТАЦИИ"</t>
  </si>
  <si>
    <t>ТФОМС Московской области Итог</t>
  </si>
  <si>
    <t>ТФОМС Волгоградской области</t>
  </si>
  <si>
    <t>ТФОМС Волгоградской области Итог</t>
  </si>
  <si>
    <t>ФГБУ "ИВ НИИ М И Д ИМ.В.Н.ГОРОДКОВА" МИНЗДРАВА РОССИИ</t>
  </si>
  <si>
    <t>ТФОМС Ивановской области</t>
  </si>
  <si>
    <t>ТФОМС Ивановской области Итог</t>
  </si>
  <si>
    <t xml:space="preserve">ФГБУ "ФЦВМТ" МИНЗДРАВА РОССИИ </t>
  </si>
  <si>
    <t>ТФОМС Калиниградской области</t>
  </si>
  <si>
    <t>ТФОМС Калиниградской области Итог</t>
  </si>
  <si>
    <t>ТФОМС Калужской области</t>
  </si>
  <si>
    <t>ТФОМС Калужской области Итог</t>
  </si>
  <si>
    <t>ФГБУ "РНЦ" ВТО Им.АКАД.Г.А. ИЛИЗАРОВА" МИНЗДРАВА РОССИИ</t>
  </si>
  <si>
    <t>ТФОМС Курганской области</t>
  </si>
  <si>
    <t>ГБОУ ВПО ПГМУ ИМ.АКАДЕМИКА Е.А.ВАГНЕРА МИНЗДРАВА РОССИИ</t>
  </si>
  <si>
    <t>ТФОМС Пермского края</t>
  </si>
  <si>
    <t>022131</t>
  </si>
  <si>
    <t>ФГБУ "ВЦГПХ" МИНЗДРАВА РОССИИ"</t>
  </si>
  <si>
    <t>ТФОМС республики Башкортостан</t>
  </si>
  <si>
    <t>022800</t>
  </si>
  <si>
    <t>ГБОУ ВПО БГМУ МИНЗДРАВА РОССИИ</t>
  </si>
  <si>
    <t>ТФОМС республики Башкортостан Итог</t>
  </si>
  <si>
    <t>ЧЕБОКСАРСКИЙ ФИЛИАЛ ФГБУ "МНТК "МИКРОХИРУРГИЯ ГЛАЗА" ИМ.АКАД. С.Н. ФЕДОРОВА" МИНЗДРАВА РОССИИ</t>
  </si>
  <si>
    <t>ТФОМС Чувашской республики</t>
  </si>
  <si>
    <t>ТФОМС Чувашской республики Итог</t>
  </si>
  <si>
    <t>Хабаровский КФОМС</t>
  </si>
  <si>
    <t>Хабаровский КФОМС Итог</t>
  </si>
  <si>
    <t>ФГБУ НИИДИ ФМБА РОССИИ</t>
  </si>
  <si>
    <t>ФГБУ РОСНИИГТ ФМБА РОССИИ</t>
  </si>
  <si>
    <t>ФГБУЗ КБ №122 ИМ. Л.Г. СОКОЛОВА ФМБА РОССИИ</t>
  </si>
  <si>
    <t>ФГБУ ФНКЦ ФМБА РОССИИ</t>
  </si>
  <si>
    <t>504106</t>
  </si>
  <si>
    <t>ФГБУЗ ЦМСЧ №94 ФМБА РОССИИ</t>
  </si>
  <si>
    <t>ФГБУЗ МСЧ №98 ФМБА РОССИИ</t>
  </si>
  <si>
    <t>ГУ ТФОМС Приморского края</t>
  </si>
  <si>
    <t>ФГБУЗ "ДВОМЦ ФМБА РОССИИ"</t>
  </si>
  <si>
    <t>ГУ ТФОМС Приморского края Итог</t>
  </si>
  <si>
    <t>ФГБУЗ СМКЦ ИМ Н.А.СЕМАШКО ФМБА РОССИИ</t>
  </si>
  <si>
    <t>ТФОМС Архангельской области</t>
  </si>
  <si>
    <t>ФГБУЗ ЦМСЧ №58 ФМБА РОССИИ</t>
  </si>
  <si>
    <t>ТФОМС Архангельской области Итог</t>
  </si>
  <si>
    <t>ФГБУЗ "МСЧ № 33 ФМБА РОССИИ"</t>
  </si>
  <si>
    <t>ТФОМС Воронежской области</t>
  </si>
  <si>
    <t>ТФОМС Воронежской области Итог</t>
  </si>
  <si>
    <t>ФГБУЗ ЦМСЧ № 1 ФМБА РОССИИ</t>
  </si>
  <si>
    <t>ТФОМС города Байконур</t>
  </si>
  <si>
    <t>ТФОМС города Байконур Итог</t>
  </si>
  <si>
    <t>ФГБУЗ МЦ "РЕШМА" ФМБА РОССИИ</t>
  </si>
  <si>
    <t>ФГБУЗ КБ №8 ФМБА РОССИИ</t>
  </si>
  <si>
    <t>ТФОМС Красноярского края</t>
  </si>
  <si>
    <t>ФГБУЗ КБ №51 ФМБА РОССИИ</t>
  </si>
  <si>
    <t>ФГБУЗ МСЧ № 118 ФМБА РОССИИ</t>
  </si>
  <si>
    <t>ТФОМС Мурманской области</t>
  </si>
  <si>
    <t>ФГБУЗ ЦМСЧ № 120 ФМБА</t>
  </si>
  <si>
    <t>ТФОМС Мурманской области Итог</t>
  </si>
  <si>
    <t>ФГБУЗ МСЧ №142 ФМБА РОССИИ</t>
  </si>
  <si>
    <t>ФБУЗ ЦМСЧ №141 ФМБА РОССИИ</t>
  </si>
  <si>
    <t>ТФОМС Тверской области</t>
  </si>
  <si>
    <t>ТФОМС Тверской области Итог</t>
  </si>
  <si>
    <t>ФБУЗ МСЧ № 41 ФМБА РОССИИ</t>
  </si>
  <si>
    <t>ТФОМС Удмуртской республики</t>
  </si>
  <si>
    <t>ТФОМС Удмуртской республики Итог</t>
  </si>
  <si>
    <t>ВАНИНСКАЯ БОЛЬНИЦА ФГБУЗ ДВОМЦ ФМБА РОССИИ</t>
  </si>
  <si>
    <t>ТФОМС Челябинской области</t>
  </si>
  <si>
    <t>ФГБУЗ ЦМСЧ №71 ФМБА РОССИИ</t>
  </si>
  <si>
    <t>ТФОМС Челябинской области Итог</t>
  </si>
  <si>
    <r>
      <t>III. ФАНО России</t>
    </r>
    <r>
      <rPr>
        <b/>
        <sz val="12"/>
        <rFont val="Times New Roman"/>
        <family val="1"/>
      </rPr>
      <t>, в т.ч. подведомственным федеральным государственным учреждениям:</t>
    </r>
  </si>
  <si>
    <t>780245</t>
  </si>
  <si>
    <t>СПБ БОЛЬНИЦА РАН</t>
  </si>
  <si>
    <t>780264</t>
  </si>
  <si>
    <t>ФГНБУ "НИИ АГИР ИМ.Д.О.Отта"</t>
  </si>
  <si>
    <t>ФГБНУ "ИЭМ"</t>
  </si>
  <si>
    <t>ИМЧ РАН</t>
  </si>
  <si>
    <t>ЦКБ РАН</t>
  </si>
  <si>
    <t>ФГБНУ "НИИ ПИТАНИЯ"</t>
  </si>
  <si>
    <t>БОЛЬНИЦА РАН (Г.ТРОИЦК)</t>
  </si>
  <si>
    <t>ФГБУ "Консультативно-диагностический центр с поликлиникой" Управления делами президента Российской Федерации</t>
  </si>
  <si>
    <t>ГУ ТФОМС Санкт-Петербурга</t>
  </si>
  <si>
    <t>Итого</t>
  </si>
  <si>
    <t>Объем (сл.леч.)</t>
  </si>
  <si>
    <t>ФГБУ "НЦ ССХ им.А.Н.БАКУЛЕВА" МИНЗДРАВА РОССИИ</t>
  </si>
  <si>
    <t>ФГБУ "НЦАГИП ИМ.В.И.КУЛАКОВА"МИНЗДРАВА РОССИИ</t>
  </si>
  <si>
    <t>ФГБУ "СК ММЦ" МИНЗДРАВА РОССИИ</t>
  </si>
  <si>
    <t>ФГБУ НКЦО ФМБА РОССИИ</t>
  </si>
  <si>
    <t>ФГБУ "ОБП"</t>
  </si>
  <si>
    <t>ФГБУ ФНКЦ ФХМ ФМБА РОССИИ</t>
  </si>
  <si>
    <t>ФГБУЗ МСЧ №135 ФМБА РОССИИ</t>
  </si>
  <si>
    <t>ТФОМС Смоленской области</t>
  </si>
  <si>
    <t>ФГБУЗ МСЧ №57 ФМБА РОССИИ</t>
  </si>
  <si>
    <t>ТФОМС Респ.Северная Осетия</t>
  </si>
  <si>
    <r>
      <t xml:space="preserve">ТФОМС </t>
    </r>
    <r>
      <rPr>
        <b/>
        <sz val="12"/>
        <rFont val="Times New Roman"/>
        <family val="1"/>
      </rPr>
      <t>Респ. Северная Осетия Итог</t>
    </r>
  </si>
  <si>
    <r>
      <rPr>
        <b/>
        <sz val="11"/>
        <rFont val="Calibri"/>
        <family val="2"/>
      </rPr>
      <t>ΙV</t>
    </r>
    <r>
      <rPr>
        <b/>
        <sz val="11"/>
        <rFont val="Times New Roman"/>
        <family val="1"/>
      </rPr>
      <t>.  Управление делами президента Российской Федерации в т.ч. подведомственным федеральным государственным учреждениям:</t>
    </r>
  </si>
  <si>
    <t xml:space="preserve">ИТОГО </t>
  </si>
  <si>
    <r>
      <t>II. ФМБА России</t>
    </r>
    <r>
      <rPr>
        <b/>
        <sz val="12"/>
        <rFont val="Times New Roman"/>
        <family val="1"/>
      </rPr>
      <t>, в т.ч. подведомственным федеральным государственным учреждениям:</t>
    </r>
  </si>
  <si>
    <t>ГУ ТФОМС Санкт-Петербурга Итог</t>
  </si>
  <si>
    <t>ФГБОУ ВО СПБ ГПМУ МИНЗДРАВА РОССИИ</t>
  </si>
  <si>
    <t>ФГБУ "РНИИАП" Минздрава России</t>
  </si>
  <si>
    <t>ТФОМС Ростовской области</t>
  </si>
  <si>
    <t>ФГБУЗ НКЦ ФМБА РОССИИ</t>
  </si>
  <si>
    <t>ТФОМС Краснодарского края</t>
  </si>
  <si>
    <t>ТФОМС Смоленской области Итог</t>
  </si>
  <si>
    <t>ТФОМС Краснодарского края Итог</t>
  </si>
  <si>
    <t>ТФОМС Красноярского края Итог</t>
  </si>
  <si>
    <t>Плановые показатели дополнительных объемов и стоимости специализированной, в том числе высокотехнологичной, медицинской помощи в стационарных условиях и условиях дневного стационара и плановые показатели размера средств по расчетам за указанную медицинскую помощь, оказываемую застрахованным в Ленинградской области лицам, в других субъектах Российской Федерации на 2016 год</t>
  </si>
  <si>
    <t>Приложение  2 к протоколу №11 от 31.10.2016г.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</si>
</sst>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31" fillId="25" borderId="0" applyNumberFormat="0" applyBorder="0" applyAlignment="0" applyProtection="0"/>
    <xf numFmtId="0" fontId="14" fillId="16" borderId="0" applyNumberFormat="0" applyBorder="0" applyAlignment="0" applyProtection="0"/>
    <xf numFmtId="0" fontId="31" fillId="26" borderId="0" applyNumberFormat="0" applyBorder="0" applyAlignment="0" applyProtection="0"/>
    <xf numFmtId="0" fontId="14" fillId="18" borderId="0" applyNumberFormat="0" applyBorder="0" applyAlignment="0" applyProtection="0"/>
    <xf numFmtId="0" fontId="31" fillId="27" borderId="0" applyNumberFormat="0" applyBorder="0" applyAlignment="0" applyProtection="0"/>
    <xf numFmtId="0" fontId="14" fillId="28" borderId="0" applyNumberFormat="0" applyBorder="0" applyAlignment="0" applyProtection="0"/>
    <xf numFmtId="0" fontId="31" fillId="29" borderId="0" applyNumberFormat="0" applyBorder="0" applyAlignment="0" applyProtection="0"/>
    <xf numFmtId="0" fontId="14" fillId="30" borderId="0" applyNumberFormat="0" applyBorder="0" applyAlignment="0" applyProtection="0"/>
    <xf numFmtId="0" fontId="31" fillId="31" borderId="0" applyNumberFormat="0" applyBorder="0" applyAlignment="0" applyProtection="0"/>
    <xf numFmtId="0" fontId="14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1" borderId="2" applyNumberFormat="0" applyAlignment="0" applyProtection="0"/>
    <xf numFmtId="0" fontId="34" fillId="4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42" borderId="7" applyNumberFormat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0" xfId="70" applyFont="1" applyFill="1" applyAlignment="1">
      <alignment horizontal="center"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5" fillId="0" borderId="0" xfId="70" applyFont="1" applyFill="1">
      <alignment/>
      <protection/>
    </xf>
    <xf numFmtId="0" fontId="3" fillId="0" borderId="0" xfId="70" applyFont="1" applyFill="1">
      <alignment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5" fillId="0" borderId="0" xfId="70" applyFont="1" applyFill="1">
      <alignment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0" xfId="70" applyFont="1" applyFill="1">
      <alignment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0" xfId="70" applyFont="1" applyFill="1" applyBorder="1">
      <alignment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3" fillId="0" borderId="10" xfId="70" applyNumberFormat="1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left" vertical="center"/>
      <protection/>
    </xf>
    <xf numFmtId="3" fontId="3" fillId="0" borderId="10" xfId="86" applyNumberFormat="1" applyFont="1" applyFill="1" applyBorder="1" applyAlignment="1">
      <alignment horizontal="center" vertical="center"/>
    </xf>
    <xf numFmtId="3" fontId="3" fillId="0" borderId="10" xfId="86" applyNumberFormat="1" applyFont="1" applyFill="1" applyBorder="1" applyAlignment="1">
      <alignment horizontal="center" vertical="center" wrapText="1"/>
    </xf>
    <xf numFmtId="0" fontId="4" fillId="0" borderId="11" xfId="70" applyFont="1" applyFill="1" applyBorder="1" applyAlignment="1">
      <alignment vertical="center" wrapText="1"/>
      <protection/>
    </xf>
    <xf numFmtId="3" fontId="3" fillId="0" borderId="0" xfId="70" applyNumberFormat="1" applyFont="1" applyFill="1" applyAlignment="1">
      <alignment horizontal="center" vertical="center" wrapText="1"/>
      <protection/>
    </xf>
    <xf numFmtId="3" fontId="3" fillId="0" borderId="10" xfId="86" applyNumberFormat="1" applyFont="1" applyFill="1" applyBorder="1" applyAlignment="1">
      <alignment horizontal="center"/>
    </xf>
    <xf numFmtId="3" fontId="3" fillId="0" borderId="0" xfId="70" applyNumberFormat="1" applyFont="1" applyFill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" fontId="3" fillId="0" borderId="10" xfId="70" applyNumberFormat="1" applyFont="1" applyFill="1" applyBorder="1" applyAlignment="1">
      <alignment horizontal="center" vertical="center" wrapText="1"/>
      <protection/>
    </xf>
    <xf numFmtId="3" fontId="3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 applyAlignment="1">
      <alignment horizontal="center" vertical="center"/>
      <protection/>
    </xf>
    <xf numFmtId="1" fontId="3" fillId="0" borderId="11" xfId="70" applyNumberFormat="1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0" borderId="10" xfId="86" applyNumberFormat="1" applyFont="1" applyFill="1" applyBorder="1" applyAlignment="1">
      <alignment horizontal="center" vertical="center"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10" xfId="70" applyNumberFormat="1" applyFont="1" applyFill="1" applyBorder="1" applyAlignment="1">
      <alignment horizontal="center" vertical="center" wrapText="1"/>
      <protection/>
    </xf>
    <xf numFmtId="3" fontId="4" fillId="0" borderId="10" xfId="70" applyNumberFormat="1" applyFont="1" applyFill="1" applyBorder="1" applyAlignment="1">
      <alignment horizontal="center" vertical="center"/>
      <protection/>
    </xf>
    <xf numFmtId="3" fontId="4" fillId="0" borderId="10" xfId="70" applyNumberFormat="1" applyFont="1" applyFill="1" applyBorder="1" applyAlignment="1">
      <alignment horizontal="center" vertical="center"/>
      <protection/>
    </xf>
    <xf numFmtId="0" fontId="3" fillId="0" borderId="0" xfId="70" applyFont="1" applyFill="1" applyAlignment="1">
      <alignment vertical="center" wrapText="1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3" fontId="4" fillId="0" borderId="10" xfId="86" applyNumberFormat="1" applyFont="1" applyFill="1" applyBorder="1" applyAlignment="1">
      <alignment horizontal="center" vertical="center"/>
    </xf>
    <xf numFmtId="0" fontId="3" fillId="0" borderId="10" xfId="76" applyNumberFormat="1" applyFont="1" applyFill="1" applyBorder="1" applyAlignment="1">
      <alignment horizontal="center" vertical="center"/>
      <protection/>
    </xf>
    <xf numFmtId="0" fontId="3" fillId="0" borderId="10" xfId="70" applyNumberFormat="1" applyFont="1" applyFill="1" applyBorder="1" applyAlignment="1">
      <alignment horizontal="center" vertical="center" wrapText="1"/>
      <protection/>
    </xf>
    <xf numFmtId="0" fontId="3" fillId="0" borderId="10" xfId="70" applyNumberFormat="1" applyFont="1" applyFill="1" applyBorder="1" applyAlignment="1">
      <alignment horizontal="center" vertical="center"/>
      <protection/>
    </xf>
    <xf numFmtId="0" fontId="9" fillId="0" borderId="10" xfId="71" applyNumberFormat="1" applyFont="1" applyFill="1" applyBorder="1" applyAlignment="1">
      <alignment horizontal="center" vertical="center"/>
      <protection/>
    </xf>
    <xf numFmtId="0" fontId="3" fillId="0" borderId="10" xfId="77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0" xfId="70" applyFont="1" applyFill="1" applyBorder="1">
      <alignment/>
      <protection/>
    </xf>
    <xf numFmtId="0" fontId="4" fillId="0" borderId="0" xfId="70" applyFont="1" applyFill="1" applyAlignment="1">
      <alignment horizontal="center" vertical="center" wrapText="1"/>
      <protection/>
    </xf>
    <xf numFmtId="3" fontId="3" fillId="0" borderId="10" xfId="86" applyNumberFormat="1" applyFont="1" applyFill="1" applyBorder="1" applyAlignment="1">
      <alignment horizontal="center" vertical="center" wrapText="1"/>
    </xf>
    <xf numFmtId="0" fontId="3" fillId="0" borderId="0" xfId="70" applyFont="1" applyFill="1" applyAlignment="1">
      <alignment horizontal="center" vertical="center" wrapText="1"/>
      <protection/>
    </xf>
    <xf numFmtId="3" fontId="4" fillId="0" borderId="10" xfId="86" applyNumberFormat="1" applyFont="1" applyFill="1" applyBorder="1" applyAlignment="1">
      <alignment horizontal="center"/>
    </xf>
    <xf numFmtId="0" fontId="10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5" fillId="0" borderId="0" xfId="70" applyFont="1" applyFill="1" applyAlignment="1">
      <alignment horizontal="center" vertical="center" wrapText="1"/>
      <protection/>
    </xf>
    <xf numFmtId="0" fontId="10" fillId="0" borderId="10" xfId="70" applyFont="1" applyFill="1" applyBorder="1" applyAlignment="1">
      <alignment horizontal="center" vertical="center" wrapText="1"/>
      <protection/>
    </xf>
    <xf numFmtId="0" fontId="12" fillId="0" borderId="10" xfId="70" applyFont="1" applyFill="1" applyBorder="1" applyAlignment="1">
      <alignment vertical="center" wrapText="1"/>
      <protection/>
    </xf>
    <xf numFmtId="0" fontId="11" fillId="0" borderId="10" xfId="70" applyFont="1" applyFill="1" applyBorder="1" applyAlignment="1">
      <alignment vertical="center" wrapText="1"/>
      <protection/>
    </xf>
    <xf numFmtId="3" fontId="4" fillId="0" borderId="10" xfId="70" applyNumberFormat="1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>
      <alignment horizontal="center" vertical="center"/>
      <protection/>
    </xf>
    <xf numFmtId="3" fontId="4" fillId="0" borderId="10" xfId="70" applyNumberFormat="1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3" fontId="4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Alignment="1">
      <alignment wrapText="1"/>
      <protection/>
    </xf>
    <xf numFmtId="0" fontId="3" fillId="0" borderId="10" xfId="70" applyFont="1" applyFill="1" applyBorder="1" applyAlignment="1">
      <alignment wrapText="1"/>
      <protection/>
    </xf>
    <xf numFmtId="3" fontId="3" fillId="0" borderId="10" xfId="70" applyNumberFormat="1" applyFont="1" applyFill="1" applyBorder="1" applyAlignment="1">
      <alignment horizontal="center" vertical="center" wrapText="1"/>
      <protection/>
    </xf>
    <xf numFmtId="49" fontId="3" fillId="0" borderId="10" xfId="70" applyNumberFormat="1" applyFont="1" applyFill="1" applyBorder="1" applyAlignment="1" applyProtection="1">
      <alignment horizontal="center" vertical="center"/>
      <protection locked="0"/>
    </xf>
    <xf numFmtId="3" fontId="3" fillId="0" borderId="10" xfId="70" applyNumberFormat="1" applyFont="1" applyFill="1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3" fontId="3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1" fontId="3" fillId="0" borderId="10" xfId="70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vertical="center" wrapText="1"/>
      <protection/>
    </xf>
    <xf numFmtId="0" fontId="3" fillId="0" borderId="10" xfId="70" applyFont="1" applyFill="1" applyBorder="1" applyAlignment="1">
      <alignment vertic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wrapText="1"/>
      <protection/>
    </xf>
    <xf numFmtId="0" fontId="11" fillId="0" borderId="10" xfId="70" applyFont="1" applyFill="1" applyBorder="1" applyAlignment="1">
      <alignment horizontal="center" vertical="center" wrapText="1"/>
      <protection/>
    </xf>
    <xf numFmtId="3" fontId="3" fillId="0" borderId="10" xfId="86" applyNumberFormat="1" applyFont="1" applyFill="1" applyBorder="1" applyAlignment="1">
      <alignment horizontal="center" vertical="center" wrapText="1"/>
    </xf>
    <xf numFmtId="3" fontId="15" fillId="0" borderId="0" xfId="70" applyNumberFormat="1" applyFont="1" applyFill="1" applyAlignment="1">
      <alignment horizontal="right" vertical="center" wrapText="1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1" fontId="3" fillId="0" borderId="10" xfId="70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 3" xfId="72"/>
    <cellStyle name="Обычный 2 4" xfId="73"/>
    <cellStyle name="Обычный 3 2" xfId="74"/>
    <cellStyle name="Обычный 4 2" xfId="75"/>
    <cellStyle name="Обычный 4_НСЗ РФ по состоянию на 01.07.2016г" xfId="76"/>
    <cellStyle name="Обычный_2011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1"/>
  <sheetViews>
    <sheetView tabSelected="1" zoomScale="90" zoomScaleNormal="90" zoomScaleSheetLayoutView="85" zoomScalePageLayoutView="0" workbookViewId="0" topLeftCell="A2">
      <selection activeCell="G6" sqref="G6"/>
    </sheetView>
  </sheetViews>
  <sheetFormatPr defaultColWidth="9.140625" defaultRowHeight="15"/>
  <cols>
    <col min="1" max="1" width="8.140625" style="26" customWidth="1"/>
    <col min="2" max="2" width="46.57421875" style="35" customWidth="1"/>
    <col min="3" max="3" width="18.28125" style="61" customWidth="1"/>
    <col min="4" max="4" width="10.8515625" style="22" customWidth="1"/>
    <col min="5" max="5" width="16.28125" style="22" customWidth="1"/>
    <col min="6" max="6" width="10.00390625" style="22" customWidth="1"/>
    <col min="7" max="7" width="16.28125" style="22" customWidth="1"/>
    <col min="8" max="8" width="10.140625" style="22" customWidth="1"/>
    <col min="9" max="10" width="16.28125" style="22" customWidth="1"/>
    <col min="11" max="11" width="17.140625" style="5" customWidth="1"/>
    <col min="12" max="16384" width="9.140625" style="5" customWidth="1"/>
  </cols>
  <sheetData>
    <row r="1" ht="15.75" hidden="1"/>
    <row r="2" spans="8:10" ht="23.25" customHeight="1">
      <c r="H2" s="78" t="s">
        <v>161</v>
      </c>
      <c r="I2" s="78"/>
      <c r="J2" s="78"/>
    </row>
    <row r="3" spans="8:10" ht="21.75" customHeight="1">
      <c r="H3" s="78"/>
      <c r="I3" s="78"/>
      <c r="J3" s="78"/>
    </row>
    <row r="4" spans="1:10" ht="75.75" customHeight="1">
      <c r="A4" s="79" t="s">
        <v>160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26" customFormat="1" ht="51.75" customHeight="1">
      <c r="A5" s="80" t="s">
        <v>0</v>
      </c>
      <c r="B5" s="81" t="s">
        <v>1</v>
      </c>
      <c r="C5" s="74" t="s">
        <v>2</v>
      </c>
      <c r="D5" s="77" t="s">
        <v>3</v>
      </c>
      <c r="E5" s="77"/>
      <c r="F5" s="77" t="s">
        <v>4</v>
      </c>
      <c r="G5" s="77"/>
      <c r="H5" s="77" t="s">
        <v>5</v>
      </c>
      <c r="I5" s="77"/>
      <c r="J5" s="17" t="s">
        <v>135</v>
      </c>
    </row>
    <row r="6" spans="1:10" s="27" customFormat="1" ht="46.5" customHeight="1">
      <c r="A6" s="80"/>
      <c r="B6" s="81"/>
      <c r="C6" s="74"/>
      <c r="D6" s="18" t="s">
        <v>6</v>
      </c>
      <c r="E6" s="18" t="s">
        <v>7</v>
      </c>
      <c r="F6" s="18" t="s">
        <v>6</v>
      </c>
      <c r="G6" s="18" t="s">
        <v>7</v>
      </c>
      <c r="H6" s="18" t="s">
        <v>136</v>
      </c>
      <c r="I6" s="18" t="s">
        <v>7</v>
      </c>
      <c r="J6" s="18" t="s">
        <v>7</v>
      </c>
    </row>
    <row r="7" spans="1:10" s="27" customFormat="1" ht="15.75">
      <c r="A7" s="24">
        <v>1</v>
      </c>
      <c r="B7" s="28">
        <f aca="true" t="shared" si="0" ref="B7:J7">A7+1</f>
        <v>2</v>
      </c>
      <c r="C7" s="71">
        <f t="shared" si="0"/>
        <v>3</v>
      </c>
      <c r="D7" s="24">
        <f t="shared" si="0"/>
        <v>4</v>
      </c>
      <c r="E7" s="18">
        <f t="shared" si="0"/>
        <v>5</v>
      </c>
      <c r="F7" s="18">
        <f t="shared" si="0"/>
        <v>6</v>
      </c>
      <c r="G7" s="18">
        <f t="shared" si="0"/>
        <v>7</v>
      </c>
      <c r="H7" s="18">
        <f t="shared" si="0"/>
        <v>8</v>
      </c>
      <c r="I7" s="18">
        <f t="shared" si="0"/>
        <v>9</v>
      </c>
      <c r="J7" s="18">
        <f t="shared" si="0"/>
        <v>10</v>
      </c>
    </row>
    <row r="8" spans="1:11" s="2" customFormat="1" ht="47.25">
      <c r="A8" s="1"/>
      <c r="B8" s="19" t="s">
        <v>8</v>
      </c>
      <c r="C8" s="72"/>
      <c r="D8" s="36">
        <f>SUM(D22+D43+D50+D52+D54+D56+D58+D60+D62+D65+D69+D71+D67)</f>
        <v>5192</v>
      </c>
      <c r="E8" s="36">
        <f aca="true" t="shared" si="1" ref="E8:J8">SUM(E22+E43+E50+E52+E54+E56+E58+E60+E62+E65+E69+E71+E67)</f>
        <v>177334171</v>
      </c>
      <c r="F8" s="36">
        <f t="shared" si="1"/>
        <v>1325</v>
      </c>
      <c r="G8" s="36">
        <f t="shared" si="1"/>
        <v>114921843</v>
      </c>
      <c r="H8" s="36">
        <f t="shared" si="1"/>
        <v>175</v>
      </c>
      <c r="I8" s="36">
        <f t="shared" si="1"/>
        <v>4581624</v>
      </c>
      <c r="J8" s="36">
        <f t="shared" si="1"/>
        <v>296837638</v>
      </c>
      <c r="K8" s="20"/>
    </row>
    <row r="9" spans="1:10" s="4" customFormat="1" ht="25.5">
      <c r="A9" s="38" t="s">
        <v>9</v>
      </c>
      <c r="B9" s="3" t="s">
        <v>10</v>
      </c>
      <c r="C9" s="74" t="s">
        <v>134</v>
      </c>
      <c r="D9" s="21">
        <v>1372</v>
      </c>
      <c r="E9" s="21">
        <v>34250937</v>
      </c>
      <c r="F9" s="21">
        <v>64</v>
      </c>
      <c r="G9" s="21">
        <v>7427132</v>
      </c>
      <c r="H9" s="21">
        <v>105</v>
      </c>
      <c r="I9" s="21">
        <v>2550675</v>
      </c>
      <c r="J9" s="21">
        <f aca="true" t="shared" si="2" ref="J9:J51">E9+G9+I9</f>
        <v>44228744</v>
      </c>
    </row>
    <row r="10" spans="1:10" s="4" customFormat="1" ht="25.5">
      <c r="A10" s="38" t="s">
        <v>11</v>
      </c>
      <c r="B10" s="3" t="s">
        <v>12</v>
      </c>
      <c r="C10" s="74"/>
      <c r="D10" s="21">
        <v>948</v>
      </c>
      <c r="E10" s="21">
        <v>27602087</v>
      </c>
      <c r="F10" s="21">
        <v>4</v>
      </c>
      <c r="G10" s="21">
        <v>1508492</v>
      </c>
      <c r="H10" s="21">
        <v>0</v>
      </c>
      <c r="I10" s="21">
        <v>0</v>
      </c>
      <c r="J10" s="21">
        <f t="shared" si="2"/>
        <v>29110579</v>
      </c>
    </row>
    <row r="11" spans="1:10" s="4" customFormat="1" ht="15.75">
      <c r="A11" s="38" t="s">
        <v>13</v>
      </c>
      <c r="B11" s="3" t="s">
        <v>152</v>
      </c>
      <c r="C11" s="74"/>
      <c r="D11" s="21">
        <v>654</v>
      </c>
      <c r="E11" s="21">
        <v>23503544</v>
      </c>
      <c r="F11" s="21">
        <v>308</v>
      </c>
      <c r="G11" s="21">
        <v>9499030</v>
      </c>
      <c r="H11" s="21">
        <v>3</v>
      </c>
      <c r="I11" s="21">
        <v>135023</v>
      </c>
      <c r="J11" s="21">
        <f t="shared" si="2"/>
        <v>33137597</v>
      </c>
    </row>
    <row r="12" spans="1:10" s="4" customFormat="1" ht="38.25">
      <c r="A12" s="38" t="s">
        <v>14</v>
      </c>
      <c r="B12" s="3" t="s">
        <v>15</v>
      </c>
      <c r="C12" s="74"/>
      <c r="D12" s="21">
        <v>225</v>
      </c>
      <c r="E12" s="21">
        <v>8237947</v>
      </c>
      <c r="F12" s="21">
        <v>13</v>
      </c>
      <c r="G12" s="21">
        <v>786199</v>
      </c>
      <c r="H12" s="21">
        <v>0</v>
      </c>
      <c r="I12" s="21">
        <v>0</v>
      </c>
      <c r="J12" s="21">
        <f t="shared" si="2"/>
        <v>9024146</v>
      </c>
    </row>
    <row r="13" spans="1:10" s="4" customFormat="1" ht="15.75">
      <c r="A13" s="15">
        <v>780486</v>
      </c>
      <c r="B13" s="3" t="s">
        <v>16</v>
      </c>
      <c r="C13" s="74"/>
      <c r="D13" s="21">
        <v>455</v>
      </c>
      <c r="E13" s="21">
        <v>11803645</v>
      </c>
      <c r="F13" s="21">
        <v>705</v>
      </c>
      <c r="G13" s="21">
        <v>66003153</v>
      </c>
      <c r="H13" s="21">
        <v>58</v>
      </c>
      <c r="I13" s="21">
        <v>1120962</v>
      </c>
      <c r="J13" s="21">
        <f t="shared" si="2"/>
        <v>78927760</v>
      </c>
    </row>
    <row r="14" spans="1:10" s="4" customFormat="1" ht="25.5">
      <c r="A14" s="38" t="s">
        <v>17</v>
      </c>
      <c r="B14" s="3" t="s">
        <v>18</v>
      </c>
      <c r="C14" s="74"/>
      <c r="D14" s="21">
        <v>35</v>
      </c>
      <c r="E14" s="21">
        <v>1275915</v>
      </c>
      <c r="F14" s="21">
        <v>5</v>
      </c>
      <c r="G14" s="21">
        <v>582830</v>
      </c>
      <c r="H14" s="21">
        <v>0</v>
      </c>
      <c r="I14" s="21">
        <v>0</v>
      </c>
      <c r="J14" s="21">
        <f t="shared" si="2"/>
        <v>1858745</v>
      </c>
    </row>
    <row r="15" spans="1:10" s="4" customFormat="1" ht="25.5">
      <c r="A15" s="38" t="s">
        <v>19</v>
      </c>
      <c r="B15" s="3" t="s">
        <v>20</v>
      </c>
      <c r="C15" s="74"/>
      <c r="D15" s="21">
        <v>493</v>
      </c>
      <c r="E15" s="21">
        <v>19781543</v>
      </c>
      <c r="F15" s="21">
        <v>36</v>
      </c>
      <c r="G15" s="21">
        <v>4039778</v>
      </c>
      <c r="H15" s="21">
        <v>0</v>
      </c>
      <c r="I15" s="21">
        <v>0</v>
      </c>
      <c r="J15" s="21">
        <f t="shared" si="2"/>
        <v>23821321</v>
      </c>
    </row>
    <row r="16" spans="1:10" s="4" customFormat="1" ht="25.5">
      <c r="A16" s="38" t="s">
        <v>21</v>
      </c>
      <c r="B16" s="3" t="s">
        <v>22</v>
      </c>
      <c r="C16" s="74"/>
      <c r="D16" s="21">
        <v>200</v>
      </c>
      <c r="E16" s="21">
        <v>1725034</v>
      </c>
      <c r="F16" s="21">
        <v>97</v>
      </c>
      <c r="G16" s="21">
        <v>12708548</v>
      </c>
      <c r="H16" s="21">
        <v>0</v>
      </c>
      <c r="I16" s="21">
        <v>0</v>
      </c>
      <c r="J16" s="21">
        <f t="shared" si="2"/>
        <v>14433582</v>
      </c>
    </row>
    <row r="17" spans="1:10" s="4" customFormat="1" ht="15.75">
      <c r="A17" s="38" t="s">
        <v>23</v>
      </c>
      <c r="B17" s="3" t="s">
        <v>24</v>
      </c>
      <c r="C17" s="74"/>
      <c r="D17" s="21">
        <v>125</v>
      </c>
      <c r="E17" s="21">
        <v>7843499</v>
      </c>
      <c r="F17" s="21">
        <v>42</v>
      </c>
      <c r="G17" s="21">
        <v>4696438</v>
      </c>
      <c r="H17" s="21">
        <v>0</v>
      </c>
      <c r="I17" s="21">
        <v>0</v>
      </c>
      <c r="J17" s="21">
        <f t="shared" si="2"/>
        <v>12539937</v>
      </c>
    </row>
    <row r="18" spans="1:10" s="4" customFormat="1" ht="25.5">
      <c r="A18" s="38">
        <v>780035</v>
      </c>
      <c r="B18" s="3" t="s">
        <v>25</v>
      </c>
      <c r="C18" s="74"/>
      <c r="D18" s="21">
        <v>519</v>
      </c>
      <c r="E18" s="21">
        <v>17777573</v>
      </c>
      <c r="F18" s="21">
        <v>37</v>
      </c>
      <c r="G18" s="21">
        <v>6082172</v>
      </c>
      <c r="H18" s="21">
        <v>9</v>
      </c>
      <c r="I18" s="21">
        <v>774964</v>
      </c>
      <c r="J18" s="21">
        <f t="shared" si="2"/>
        <v>24634709</v>
      </c>
    </row>
    <row r="19" spans="1:10" s="4" customFormat="1" ht="15.75">
      <c r="A19" s="38" t="s">
        <v>26</v>
      </c>
      <c r="B19" s="3" t="s">
        <v>27</v>
      </c>
      <c r="C19" s="74"/>
      <c r="D19" s="21">
        <v>49</v>
      </c>
      <c r="E19" s="21">
        <v>19626554</v>
      </c>
      <c r="F19" s="21">
        <v>4</v>
      </c>
      <c r="G19" s="21">
        <v>369343</v>
      </c>
      <c r="H19" s="21">
        <v>0</v>
      </c>
      <c r="I19" s="21">
        <v>0</v>
      </c>
      <c r="J19" s="21">
        <f t="shared" si="2"/>
        <v>19995897</v>
      </c>
    </row>
    <row r="20" spans="1:10" s="4" customFormat="1" ht="15.75">
      <c r="A20" s="38">
        <v>780409</v>
      </c>
      <c r="B20" s="3" t="s">
        <v>28</v>
      </c>
      <c r="C20" s="74"/>
      <c r="D20" s="21">
        <v>64</v>
      </c>
      <c r="E20" s="21">
        <v>1740756</v>
      </c>
      <c r="F20" s="21">
        <v>4</v>
      </c>
      <c r="G20" s="21">
        <v>428837</v>
      </c>
      <c r="H20" s="21">
        <v>0</v>
      </c>
      <c r="I20" s="21">
        <v>0</v>
      </c>
      <c r="J20" s="21">
        <f t="shared" si="2"/>
        <v>2169593</v>
      </c>
    </row>
    <row r="21" spans="1:10" s="4" customFormat="1" ht="25.5">
      <c r="A21" s="15">
        <v>780294</v>
      </c>
      <c r="B21" s="3" t="s">
        <v>29</v>
      </c>
      <c r="C21" s="74"/>
      <c r="D21" s="21">
        <v>14</v>
      </c>
      <c r="E21" s="21">
        <v>308192</v>
      </c>
      <c r="F21" s="21">
        <v>0</v>
      </c>
      <c r="G21" s="21">
        <v>0</v>
      </c>
      <c r="H21" s="21">
        <v>0</v>
      </c>
      <c r="I21" s="21">
        <v>0</v>
      </c>
      <c r="J21" s="21">
        <f t="shared" si="2"/>
        <v>308192</v>
      </c>
    </row>
    <row r="22" spans="1:11" ht="15.75">
      <c r="A22" s="15"/>
      <c r="B22" s="29" t="s">
        <v>151</v>
      </c>
      <c r="C22" s="74"/>
      <c r="D22" s="30">
        <f>SUM(D9:D21)</f>
        <v>5153</v>
      </c>
      <c r="E22" s="30">
        <f aca="true" t="shared" si="3" ref="E22:J22">SUM(E9:E21)</f>
        <v>175477226</v>
      </c>
      <c r="F22" s="30">
        <f t="shared" si="3"/>
        <v>1319</v>
      </c>
      <c r="G22" s="30">
        <f t="shared" si="3"/>
        <v>114131952</v>
      </c>
      <c r="H22" s="30">
        <f t="shared" si="3"/>
        <v>175</v>
      </c>
      <c r="I22" s="30">
        <f t="shared" si="3"/>
        <v>4581624</v>
      </c>
      <c r="J22" s="30">
        <f t="shared" si="3"/>
        <v>294190802</v>
      </c>
      <c r="K22" s="20"/>
    </row>
    <row r="23" spans="1:10" s="4" customFormat="1" ht="25.5">
      <c r="A23" s="15">
        <v>772321</v>
      </c>
      <c r="B23" s="3" t="s">
        <v>31</v>
      </c>
      <c r="C23" s="74" t="s">
        <v>32</v>
      </c>
      <c r="D23" s="21">
        <v>1</v>
      </c>
      <c r="E23" s="21">
        <v>36788</v>
      </c>
      <c r="F23" s="21">
        <v>1</v>
      </c>
      <c r="G23" s="21">
        <v>109400</v>
      </c>
      <c r="H23" s="21">
        <v>0</v>
      </c>
      <c r="I23" s="21">
        <v>0</v>
      </c>
      <c r="J23" s="21">
        <f t="shared" si="2"/>
        <v>146188</v>
      </c>
    </row>
    <row r="24" spans="1:10" s="4" customFormat="1" ht="25.5">
      <c r="A24" s="38" t="s">
        <v>33</v>
      </c>
      <c r="B24" s="3" t="s">
        <v>34</v>
      </c>
      <c r="C24" s="74"/>
      <c r="D24" s="21">
        <v>1</v>
      </c>
      <c r="E24" s="21">
        <v>44441</v>
      </c>
      <c r="F24" s="21">
        <v>0</v>
      </c>
      <c r="G24" s="21">
        <v>0</v>
      </c>
      <c r="H24" s="21">
        <v>0</v>
      </c>
      <c r="I24" s="21">
        <v>0</v>
      </c>
      <c r="J24" s="21">
        <f t="shared" si="2"/>
        <v>44441</v>
      </c>
    </row>
    <row r="25" spans="1:10" s="4" customFormat="1" ht="25.5">
      <c r="A25" s="39">
        <v>774698</v>
      </c>
      <c r="B25" s="3" t="s">
        <v>35</v>
      </c>
      <c r="C25" s="74"/>
      <c r="D25" s="21">
        <v>1</v>
      </c>
      <c r="E25" s="21">
        <v>27013</v>
      </c>
      <c r="F25" s="21">
        <v>1</v>
      </c>
      <c r="G25" s="21">
        <v>162038</v>
      </c>
      <c r="H25" s="21">
        <v>0</v>
      </c>
      <c r="I25" s="21">
        <v>0</v>
      </c>
      <c r="J25" s="21">
        <f t="shared" si="2"/>
        <v>189051</v>
      </c>
    </row>
    <row r="26" spans="1:10" s="4" customFormat="1" ht="15.75">
      <c r="A26" s="39">
        <v>774678</v>
      </c>
      <c r="B26" s="3" t="s">
        <v>36</v>
      </c>
      <c r="C26" s="74"/>
      <c r="D26" s="21">
        <v>1</v>
      </c>
      <c r="E26" s="21">
        <v>18718</v>
      </c>
      <c r="F26" s="21">
        <v>0</v>
      </c>
      <c r="G26" s="21">
        <v>0</v>
      </c>
      <c r="H26" s="21">
        <v>0</v>
      </c>
      <c r="I26" s="21">
        <v>0</v>
      </c>
      <c r="J26" s="21">
        <f t="shared" si="2"/>
        <v>18718</v>
      </c>
    </row>
    <row r="27" spans="1:10" s="4" customFormat="1" ht="25.5">
      <c r="A27" s="40">
        <v>773602</v>
      </c>
      <c r="B27" s="3" t="s">
        <v>37</v>
      </c>
      <c r="C27" s="74"/>
      <c r="D27" s="21">
        <v>1</v>
      </c>
      <c r="E27" s="21">
        <v>7869</v>
      </c>
      <c r="F27" s="21">
        <v>0</v>
      </c>
      <c r="G27" s="21">
        <v>0</v>
      </c>
      <c r="H27" s="21">
        <v>0</v>
      </c>
      <c r="I27" s="21">
        <v>0</v>
      </c>
      <c r="J27" s="21">
        <f t="shared" si="2"/>
        <v>7869</v>
      </c>
    </row>
    <row r="28" spans="1:10" s="4" customFormat="1" ht="25.5">
      <c r="A28" s="15">
        <v>772295</v>
      </c>
      <c r="B28" s="3" t="s">
        <v>38</v>
      </c>
      <c r="C28" s="74"/>
      <c r="D28" s="21">
        <v>1</v>
      </c>
      <c r="E28" s="21">
        <v>20778</v>
      </c>
      <c r="F28" s="21">
        <v>0</v>
      </c>
      <c r="G28" s="21">
        <v>0</v>
      </c>
      <c r="H28" s="21">
        <v>0</v>
      </c>
      <c r="I28" s="21">
        <v>0</v>
      </c>
      <c r="J28" s="21">
        <f t="shared" si="2"/>
        <v>20778</v>
      </c>
    </row>
    <row r="29" spans="1:10" s="4" customFormat="1" ht="26.25">
      <c r="A29" s="15">
        <v>773339</v>
      </c>
      <c r="B29" s="23" t="s">
        <v>39</v>
      </c>
      <c r="C29" s="74"/>
      <c r="D29" s="21">
        <v>1</v>
      </c>
      <c r="E29" s="21">
        <v>91391</v>
      </c>
      <c r="F29" s="21">
        <v>0</v>
      </c>
      <c r="G29" s="21">
        <v>0</v>
      </c>
      <c r="H29" s="21">
        <v>0</v>
      </c>
      <c r="I29" s="21">
        <v>0</v>
      </c>
      <c r="J29" s="21">
        <f t="shared" si="2"/>
        <v>91391</v>
      </c>
    </row>
    <row r="30" spans="1:10" s="4" customFormat="1" ht="15.75">
      <c r="A30" s="40">
        <v>773390</v>
      </c>
      <c r="B30" s="3" t="s">
        <v>40</v>
      </c>
      <c r="C30" s="74"/>
      <c r="D30" s="21">
        <v>1</v>
      </c>
      <c r="E30" s="21">
        <v>16872</v>
      </c>
      <c r="F30" s="21">
        <v>0</v>
      </c>
      <c r="G30" s="21">
        <v>0</v>
      </c>
      <c r="H30" s="21">
        <v>0</v>
      </c>
      <c r="I30" s="21">
        <v>0</v>
      </c>
      <c r="J30" s="21">
        <f t="shared" si="2"/>
        <v>16872</v>
      </c>
    </row>
    <row r="31" spans="1:10" s="4" customFormat="1" ht="25.5">
      <c r="A31" s="40">
        <v>774767</v>
      </c>
      <c r="B31" s="3" t="s">
        <v>41</v>
      </c>
      <c r="C31" s="74"/>
      <c r="D31" s="21">
        <v>1</v>
      </c>
      <c r="E31" s="21">
        <v>157697</v>
      </c>
      <c r="F31" s="21">
        <v>0</v>
      </c>
      <c r="G31" s="21">
        <v>0</v>
      </c>
      <c r="H31" s="21">
        <v>0</v>
      </c>
      <c r="I31" s="21">
        <v>0</v>
      </c>
      <c r="J31" s="21">
        <f t="shared" si="2"/>
        <v>157697</v>
      </c>
    </row>
    <row r="32" spans="1:10" s="4" customFormat="1" ht="15.75">
      <c r="A32" s="40">
        <v>773433</v>
      </c>
      <c r="B32" s="3" t="s">
        <v>42</v>
      </c>
      <c r="C32" s="74"/>
      <c r="D32" s="21">
        <v>0</v>
      </c>
      <c r="E32" s="21">
        <v>0</v>
      </c>
      <c r="F32" s="21">
        <v>1</v>
      </c>
      <c r="G32" s="21">
        <v>99767</v>
      </c>
      <c r="H32" s="21">
        <v>0</v>
      </c>
      <c r="I32" s="21">
        <v>0</v>
      </c>
      <c r="J32" s="21">
        <f t="shared" si="2"/>
        <v>99767</v>
      </c>
    </row>
    <row r="33" spans="1:10" s="4" customFormat="1" ht="25.5">
      <c r="A33" s="40">
        <v>774733</v>
      </c>
      <c r="B33" s="3" t="s">
        <v>43</v>
      </c>
      <c r="C33" s="74"/>
      <c r="D33" s="21">
        <v>1</v>
      </c>
      <c r="E33" s="21">
        <v>35233</v>
      </c>
      <c r="F33" s="21">
        <v>0</v>
      </c>
      <c r="G33" s="21">
        <v>0</v>
      </c>
      <c r="H33" s="21">
        <v>0</v>
      </c>
      <c r="I33" s="21">
        <v>0</v>
      </c>
      <c r="J33" s="21">
        <f t="shared" si="2"/>
        <v>35233</v>
      </c>
    </row>
    <row r="34" spans="1:10" s="4" customFormat="1" ht="15.75">
      <c r="A34" s="40">
        <v>771931</v>
      </c>
      <c r="B34" s="3" t="s">
        <v>44</v>
      </c>
      <c r="C34" s="74"/>
      <c r="D34" s="21">
        <v>1</v>
      </c>
      <c r="E34" s="21">
        <v>22230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2"/>
        <v>22230</v>
      </c>
    </row>
    <row r="35" spans="1:10" s="4" customFormat="1" ht="15.75">
      <c r="A35" s="40">
        <v>772209</v>
      </c>
      <c r="B35" s="3" t="s">
        <v>45</v>
      </c>
      <c r="C35" s="74"/>
      <c r="D35" s="21">
        <v>1</v>
      </c>
      <c r="E35" s="21">
        <v>17413</v>
      </c>
      <c r="F35" s="21">
        <v>0</v>
      </c>
      <c r="G35" s="21">
        <v>0</v>
      </c>
      <c r="H35" s="21">
        <v>0</v>
      </c>
      <c r="I35" s="21">
        <v>0</v>
      </c>
      <c r="J35" s="21">
        <f t="shared" si="2"/>
        <v>17413</v>
      </c>
    </row>
    <row r="36" spans="1:10" s="4" customFormat="1" ht="25.5">
      <c r="A36" s="40">
        <v>774592</v>
      </c>
      <c r="B36" s="3" t="s">
        <v>46</v>
      </c>
      <c r="C36" s="74"/>
      <c r="D36" s="21">
        <v>1</v>
      </c>
      <c r="E36" s="21">
        <v>186060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2"/>
        <v>186060</v>
      </c>
    </row>
    <row r="37" spans="1:10" s="4" customFormat="1" ht="15.75">
      <c r="A37" s="40">
        <v>774734</v>
      </c>
      <c r="B37" s="3" t="s">
        <v>47</v>
      </c>
      <c r="C37" s="74"/>
      <c r="D37" s="21">
        <v>1</v>
      </c>
      <c r="E37" s="21">
        <v>35233</v>
      </c>
      <c r="F37" s="21">
        <v>0</v>
      </c>
      <c r="G37" s="21">
        <v>0</v>
      </c>
      <c r="H37" s="21">
        <v>0</v>
      </c>
      <c r="I37" s="21">
        <v>0</v>
      </c>
      <c r="J37" s="21">
        <f t="shared" si="2"/>
        <v>35233</v>
      </c>
    </row>
    <row r="38" spans="1:10" s="4" customFormat="1" ht="25.5">
      <c r="A38" s="40">
        <v>774994</v>
      </c>
      <c r="B38" s="3" t="s">
        <v>48</v>
      </c>
      <c r="C38" s="74"/>
      <c r="D38" s="21">
        <v>1</v>
      </c>
      <c r="E38" s="21">
        <v>14838</v>
      </c>
      <c r="F38" s="21">
        <v>1</v>
      </c>
      <c r="G38" s="21">
        <v>157086</v>
      </c>
      <c r="H38" s="21">
        <v>0</v>
      </c>
      <c r="I38" s="21">
        <v>0</v>
      </c>
      <c r="J38" s="21">
        <f t="shared" si="2"/>
        <v>171924</v>
      </c>
    </row>
    <row r="39" spans="1:10" s="4" customFormat="1" ht="15.75">
      <c r="A39" s="40">
        <v>774996</v>
      </c>
      <c r="B39" s="3" t="s">
        <v>49</v>
      </c>
      <c r="C39" s="74"/>
      <c r="D39" s="21">
        <v>1</v>
      </c>
      <c r="E39" s="21">
        <v>4277</v>
      </c>
      <c r="F39" s="21">
        <v>0</v>
      </c>
      <c r="G39" s="21">
        <v>0</v>
      </c>
      <c r="H39" s="21">
        <v>0</v>
      </c>
      <c r="I39" s="21">
        <v>0</v>
      </c>
      <c r="J39" s="21">
        <f t="shared" si="2"/>
        <v>4277</v>
      </c>
    </row>
    <row r="40" spans="1:10" s="4" customFormat="1" ht="15.75">
      <c r="A40" s="40">
        <v>773513</v>
      </c>
      <c r="B40" s="3" t="s">
        <v>50</v>
      </c>
      <c r="C40" s="74"/>
      <c r="D40" s="21">
        <v>1</v>
      </c>
      <c r="E40" s="21">
        <v>22276</v>
      </c>
      <c r="F40" s="21">
        <v>0</v>
      </c>
      <c r="G40" s="21">
        <v>0</v>
      </c>
      <c r="H40" s="21">
        <v>0</v>
      </c>
      <c r="I40" s="21">
        <v>0</v>
      </c>
      <c r="J40" s="21">
        <f t="shared" si="2"/>
        <v>22276</v>
      </c>
    </row>
    <row r="41" spans="1:10" s="4" customFormat="1" ht="26.25">
      <c r="A41" s="43">
        <v>773459</v>
      </c>
      <c r="B41" s="23" t="s">
        <v>137</v>
      </c>
      <c r="C41" s="74"/>
      <c r="D41" s="21">
        <v>1</v>
      </c>
      <c r="E41" s="21">
        <v>19875</v>
      </c>
      <c r="F41" s="21">
        <v>0</v>
      </c>
      <c r="G41" s="21">
        <v>0</v>
      </c>
      <c r="H41" s="21">
        <v>0</v>
      </c>
      <c r="I41" s="21">
        <v>0</v>
      </c>
      <c r="J41" s="21">
        <f t="shared" si="2"/>
        <v>19875</v>
      </c>
    </row>
    <row r="42" spans="1:10" s="47" customFormat="1" ht="26.25">
      <c r="A42" s="43">
        <v>774781</v>
      </c>
      <c r="B42" s="23" t="s">
        <v>138</v>
      </c>
      <c r="C42" s="74"/>
      <c r="D42" s="21">
        <v>1</v>
      </c>
      <c r="E42" s="21">
        <v>50831</v>
      </c>
      <c r="F42" s="21">
        <v>0</v>
      </c>
      <c r="G42" s="21">
        <v>0</v>
      </c>
      <c r="H42" s="21">
        <v>0</v>
      </c>
      <c r="I42" s="21">
        <v>0</v>
      </c>
      <c r="J42" s="21">
        <f t="shared" si="2"/>
        <v>50831</v>
      </c>
    </row>
    <row r="43" spans="1:11" s="50" customFormat="1" ht="15.75">
      <c r="A43" s="32"/>
      <c r="B43" s="29" t="s">
        <v>51</v>
      </c>
      <c r="C43" s="74"/>
      <c r="D43" s="48">
        <f>SUM(D23:D42)</f>
        <v>19</v>
      </c>
      <c r="E43" s="48">
        <f aca="true" t="shared" si="4" ref="E43:J43">SUM(E23:E42)</f>
        <v>829833</v>
      </c>
      <c r="F43" s="48">
        <f t="shared" si="4"/>
        <v>4</v>
      </c>
      <c r="G43" s="48">
        <f t="shared" si="4"/>
        <v>528291</v>
      </c>
      <c r="H43" s="48">
        <f t="shared" si="4"/>
        <v>0</v>
      </c>
      <c r="I43" s="48">
        <f t="shared" si="4"/>
        <v>0</v>
      </c>
      <c r="J43" s="48">
        <f t="shared" si="4"/>
        <v>1358124</v>
      </c>
      <c r="K43" s="20"/>
    </row>
    <row r="44" spans="1:10" s="4" customFormat="1" ht="15.75">
      <c r="A44" s="39">
        <v>508943</v>
      </c>
      <c r="B44" s="3" t="s">
        <v>53</v>
      </c>
      <c r="C44" s="74" t="s">
        <v>52</v>
      </c>
      <c r="D44" s="21">
        <v>1</v>
      </c>
      <c r="E44" s="21">
        <v>266053</v>
      </c>
      <c r="F44" s="21">
        <v>0</v>
      </c>
      <c r="G44" s="21">
        <v>0</v>
      </c>
      <c r="H44" s="21">
        <v>0</v>
      </c>
      <c r="I44" s="21">
        <v>0</v>
      </c>
      <c r="J44" s="21">
        <f t="shared" si="2"/>
        <v>266053</v>
      </c>
    </row>
    <row r="45" spans="1:10" s="4" customFormat="1" ht="25.5">
      <c r="A45" s="39">
        <v>508927</v>
      </c>
      <c r="B45" s="3" t="s">
        <v>41</v>
      </c>
      <c r="C45" s="74"/>
      <c r="D45" s="21">
        <v>4</v>
      </c>
      <c r="E45" s="21">
        <v>326632</v>
      </c>
      <c r="F45" s="21">
        <v>0</v>
      </c>
      <c r="G45" s="21">
        <v>0</v>
      </c>
      <c r="H45" s="21">
        <v>0</v>
      </c>
      <c r="I45" s="21">
        <v>0</v>
      </c>
      <c r="J45" s="21">
        <f t="shared" si="2"/>
        <v>326632</v>
      </c>
    </row>
    <row r="46" spans="1:10" s="4" customFormat="1" ht="15.75">
      <c r="A46" s="15">
        <v>508918</v>
      </c>
      <c r="B46" s="3" t="s">
        <v>54</v>
      </c>
      <c r="C46" s="74"/>
      <c r="D46" s="21">
        <v>1</v>
      </c>
      <c r="E46" s="21">
        <v>76959</v>
      </c>
      <c r="F46" s="21">
        <v>0</v>
      </c>
      <c r="G46" s="21">
        <v>0</v>
      </c>
      <c r="H46" s="21">
        <v>0</v>
      </c>
      <c r="I46" s="21">
        <v>0</v>
      </c>
      <c r="J46" s="21">
        <f t="shared" si="2"/>
        <v>76959</v>
      </c>
    </row>
    <row r="47" spans="1:10" s="4" customFormat="1" ht="15.75">
      <c r="A47" s="15">
        <v>505601</v>
      </c>
      <c r="B47" s="3" t="s">
        <v>55</v>
      </c>
      <c r="C47" s="74"/>
      <c r="D47" s="21">
        <v>1</v>
      </c>
      <c r="E47" s="21">
        <v>25500</v>
      </c>
      <c r="F47" s="21">
        <v>0</v>
      </c>
      <c r="G47" s="21">
        <v>0</v>
      </c>
      <c r="H47" s="21">
        <v>0</v>
      </c>
      <c r="I47" s="21">
        <v>0</v>
      </c>
      <c r="J47" s="21">
        <f t="shared" si="2"/>
        <v>25500</v>
      </c>
    </row>
    <row r="48" spans="1:10" s="4" customFormat="1" ht="15.75">
      <c r="A48" s="15">
        <v>508804</v>
      </c>
      <c r="B48" s="3" t="s">
        <v>56</v>
      </c>
      <c r="C48" s="74"/>
      <c r="D48" s="21">
        <v>1</v>
      </c>
      <c r="E48" s="21">
        <v>16697</v>
      </c>
      <c r="F48" s="21">
        <v>0</v>
      </c>
      <c r="G48" s="21">
        <v>0</v>
      </c>
      <c r="H48" s="21">
        <v>0</v>
      </c>
      <c r="I48" s="21">
        <v>0</v>
      </c>
      <c r="J48" s="21">
        <f t="shared" si="2"/>
        <v>16697</v>
      </c>
    </row>
    <row r="49" spans="1:10" s="51" customFormat="1" ht="15.75">
      <c r="A49" s="15">
        <v>509005</v>
      </c>
      <c r="B49" s="3" t="s">
        <v>57</v>
      </c>
      <c r="C49" s="74"/>
      <c r="D49" s="21">
        <v>1</v>
      </c>
      <c r="E49" s="21">
        <v>31983</v>
      </c>
      <c r="F49" s="21">
        <v>0</v>
      </c>
      <c r="G49" s="21">
        <v>0</v>
      </c>
      <c r="H49" s="21">
        <v>0</v>
      </c>
      <c r="I49" s="21">
        <v>0</v>
      </c>
      <c r="J49" s="21">
        <f t="shared" si="2"/>
        <v>31983</v>
      </c>
    </row>
    <row r="50" spans="1:11" s="45" customFormat="1" ht="15.75">
      <c r="A50" s="32"/>
      <c r="B50" s="31" t="s">
        <v>58</v>
      </c>
      <c r="C50" s="74"/>
      <c r="D50" s="48">
        <f>SUM(D44:D49)</f>
        <v>9</v>
      </c>
      <c r="E50" s="48">
        <f aca="true" t="shared" si="5" ref="E50:J50">SUM(E44:E49)</f>
        <v>743824</v>
      </c>
      <c r="F50" s="48">
        <f t="shared" si="5"/>
        <v>0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743824</v>
      </c>
      <c r="K50" s="20"/>
    </row>
    <row r="51" spans="1:10" s="51" customFormat="1" ht="25.5">
      <c r="A51" s="32">
        <v>340200</v>
      </c>
      <c r="B51" s="6" t="s">
        <v>38</v>
      </c>
      <c r="C51" s="74" t="s">
        <v>59</v>
      </c>
      <c r="D51" s="63">
        <v>1</v>
      </c>
      <c r="E51" s="63">
        <v>18048</v>
      </c>
      <c r="F51" s="63">
        <v>0</v>
      </c>
      <c r="G51" s="63">
        <v>0</v>
      </c>
      <c r="H51" s="63">
        <v>0</v>
      </c>
      <c r="I51" s="63">
        <v>0</v>
      </c>
      <c r="J51" s="21">
        <f t="shared" si="2"/>
        <v>18048</v>
      </c>
    </row>
    <row r="52" spans="1:10" s="50" customFormat="1" ht="18" customHeight="1">
      <c r="A52" s="32"/>
      <c r="B52" s="31" t="s">
        <v>60</v>
      </c>
      <c r="C52" s="74"/>
      <c r="D52" s="48">
        <f>D51</f>
        <v>1</v>
      </c>
      <c r="E52" s="48">
        <f aca="true" t="shared" si="6" ref="E52:J52">E51</f>
        <v>18048</v>
      </c>
      <c r="F52" s="48">
        <f t="shared" si="6"/>
        <v>0</v>
      </c>
      <c r="G52" s="48">
        <f t="shared" si="6"/>
        <v>0</v>
      </c>
      <c r="H52" s="48">
        <f t="shared" si="6"/>
        <v>0</v>
      </c>
      <c r="I52" s="48">
        <f t="shared" si="6"/>
        <v>0</v>
      </c>
      <c r="J52" s="48">
        <f t="shared" si="6"/>
        <v>18048</v>
      </c>
    </row>
    <row r="53" spans="1:10" s="51" customFormat="1" ht="25.5">
      <c r="A53" s="41">
        <v>370065</v>
      </c>
      <c r="B53" s="8" t="s">
        <v>61</v>
      </c>
      <c r="C53" s="74" t="s">
        <v>62</v>
      </c>
      <c r="D53" s="63">
        <v>2</v>
      </c>
      <c r="E53" s="63">
        <v>30244</v>
      </c>
      <c r="F53" s="63">
        <v>0</v>
      </c>
      <c r="G53" s="63">
        <v>0</v>
      </c>
      <c r="H53" s="63">
        <v>0</v>
      </c>
      <c r="I53" s="63">
        <v>0</v>
      </c>
      <c r="J53" s="46">
        <f aca="true" t="shared" si="7" ref="J53:J70">E53+G53+I53</f>
        <v>30244</v>
      </c>
    </row>
    <row r="54" spans="1:10" s="45" customFormat="1" ht="15.75">
      <c r="A54" s="32"/>
      <c r="B54" s="31" t="s">
        <v>63</v>
      </c>
      <c r="C54" s="74"/>
      <c r="D54" s="48">
        <f>D53</f>
        <v>2</v>
      </c>
      <c r="E54" s="48">
        <f aca="true" t="shared" si="8" ref="E54:J54">E53</f>
        <v>30244</v>
      </c>
      <c r="F54" s="48">
        <f t="shared" si="8"/>
        <v>0</v>
      </c>
      <c r="G54" s="48">
        <f t="shared" si="8"/>
        <v>0</v>
      </c>
      <c r="H54" s="48">
        <f t="shared" si="8"/>
        <v>0</v>
      </c>
      <c r="I54" s="48">
        <f t="shared" si="8"/>
        <v>0</v>
      </c>
      <c r="J54" s="48">
        <f t="shared" si="8"/>
        <v>30244</v>
      </c>
    </row>
    <row r="55" spans="1:10" s="47" customFormat="1" ht="20.25" customHeight="1">
      <c r="A55" s="32">
        <v>391610</v>
      </c>
      <c r="B55" s="7" t="s">
        <v>64</v>
      </c>
      <c r="C55" s="74" t="s">
        <v>65</v>
      </c>
      <c r="D55" s="63">
        <v>0</v>
      </c>
      <c r="E55" s="63">
        <v>0</v>
      </c>
      <c r="F55" s="63">
        <v>1</v>
      </c>
      <c r="G55" s="63">
        <v>168767</v>
      </c>
      <c r="H55" s="63">
        <v>0</v>
      </c>
      <c r="I55" s="63">
        <v>0</v>
      </c>
      <c r="J55" s="46">
        <f t="shared" si="7"/>
        <v>168767</v>
      </c>
    </row>
    <row r="56" spans="1:10" s="49" customFormat="1" ht="24.75" customHeight="1">
      <c r="A56" s="32"/>
      <c r="B56" s="31" t="s">
        <v>66</v>
      </c>
      <c r="C56" s="74"/>
      <c r="D56" s="48">
        <f>D55</f>
        <v>0</v>
      </c>
      <c r="E56" s="48">
        <f aca="true" t="shared" si="9" ref="E56:J56">E55</f>
        <v>0</v>
      </c>
      <c r="F56" s="48">
        <f t="shared" si="9"/>
        <v>1</v>
      </c>
      <c r="G56" s="48">
        <f t="shared" si="9"/>
        <v>168767</v>
      </c>
      <c r="H56" s="48">
        <f t="shared" si="9"/>
        <v>0</v>
      </c>
      <c r="I56" s="48">
        <f t="shared" si="9"/>
        <v>0</v>
      </c>
      <c r="J56" s="48">
        <f t="shared" si="9"/>
        <v>168767</v>
      </c>
    </row>
    <row r="57" spans="1:10" s="47" customFormat="1" ht="15.75">
      <c r="A57" s="15">
        <v>400086</v>
      </c>
      <c r="B57" s="3" t="s">
        <v>40</v>
      </c>
      <c r="C57" s="74" t="s">
        <v>67</v>
      </c>
      <c r="D57" s="63">
        <v>1</v>
      </c>
      <c r="E57" s="63">
        <v>49045</v>
      </c>
      <c r="F57" s="63">
        <v>1</v>
      </c>
      <c r="G57" s="63">
        <v>92833</v>
      </c>
      <c r="H57" s="63">
        <v>0</v>
      </c>
      <c r="I57" s="63">
        <v>0</v>
      </c>
      <c r="J57" s="46">
        <f t="shared" si="7"/>
        <v>141878</v>
      </c>
    </row>
    <row r="58" spans="1:10" s="45" customFormat="1" ht="15.75">
      <c r="A58" s="32"/>
      <c r="B58" s="31" t="s">
        <v>68</v>
      </c>
      <c r="C58" s="74"/>
      <c r="D58" s="48">
        <f>D57</f>
        <v>1</v>
      </c>
      <c r="E58" s="48">
        <f aca="true" t="shared" si="10" ref="E58:J58">E57</f>
        <v>49045</v>
      </c>
      <c r="F58" s="48">
        <f t="shared" si="10"/>
        <v>1</v>
      </c>
      <c r="G58" s="48">
        <f t="shared" si="10"/>
        <v>92833</v>
      </c>
      <c r="H58" s="48">
        <f t="shared" si="10"/>
        <v>0</v>
      </c>
      <c r="I58" s="48">
        <f t="shared" si="10"/>
        <v>0</v>
      </c>
      <c r="J58" s="48">
        <f t="shared" si="10"/>
        <v>141878</v>
      </c>
    </row>
    <row r="59" spans="1:10" s="47" customFormat="1" ht="31.5">
      <c r="A59" s="32">
        <v>450055</v>
      </c>
      <c r="B59" s="10" t="s">
        <v>69</v>
      </c>
      <c r="C59" s="74" t="s">
        <v>70</v>
      </c>
      <c r="D59" s="63">
        <v>1</v>
      </c>
      <c r="E59" s="63">
        <v>65923</v>
      </c>
      <c r="F59" s="63">
        <v>0</v>
      </c>
      <c r="G59" s="63">
        <v>0</v>
      </c>
      <c r="H59" s="63">
        <v>0</v>
      </c>
      <c r="I59" s="63">
        <v>0</v>
      </c>
      <c r="J59" s="46">
        <f t="shared" si="7"/>
        <v>65923</v>
      </c>
    </row>
    <row r="60" spans="1:10" s="49" customFormat="1" ht="15.75">
      <c r="A60" s="32"/>
      <c r="B60" s="31" t="s">
        <v>70</v>
      </c>
      <c r="C60" s="74"/>
      <c r="D60" s="48">
        <f>D59</f>
        <v>1</v>
      </c>
      <c r="E60" s="48">
        <f aca="true" t="shared" si="11" ref="E60:J60">E59</f>
        <v>65923</v>
      </c>
      <c r="F60" s="48">
        <f t="shared" si="11"/>
        <v>0</v>
      </c>
      <c r="G60" s="48">
        <f t="shared" si="11"/>
        <v>0</v>
      </c>
      <c r="H60" s="48">
        <f t="shared" si="11"/>
        <v>0</v>
      </c>
      <c r="I60" s="48">
        <f t="shared" si="11"/>
        <v>0</v>
      </c>
      <c r="J60" s="48">
        <f t="shared" si="11"/>
        <v>65923</v>
      </c>
    </row>
    <row r="61" spans="1:10" s="11" customFormat="1" ht="25.5">
      <c r="A61" s="15">
        <v>590206</v>
      </c>
      <c r="B61" s="7" t="s">
        <v>71</v>
      </c>
      <c r="C61" s="74" t="s">
        <v>72</v>
      </c>
      <c r="D61" s="67">
        <v>1</v>
      </c>
      <c r="E61" s="67">
        <v>13927</v>
      </c>
      <c r="F61" s="67">
        <v>0</v>
      </c>
      <c r="G61" s="67">
        <v>0</v>
      </c>
      <c r="H61" s="67">
        <v>0</v>
      </c>
      <c r="I61" s="67">
        <v>0</v>
      </c>
      <c r="J61" s="46">
        <f t="shared" si="7"/>
        <v>13927</v>
      </c>
    </row>
    <row r="62" spans="1:10" s="49" customFormat="1" ht="15.75">
      <c r="A62" s="15"/>
      <c r="B62" s="31" t="s">
        <v>72</v>
      </c>
      <c r="C62" s="74"/>
      <c r="D62" s="48">
        <f>D61</f>
        <v>1</v>
      </c>
      <c r="E62" s="48">
        <f aca="true" t="shared" si="12" ref="E62:J62">E61</f>
        <v>13927</v>
      </c>
      <c r="F62" s="48">
        <f t="shared" si="12"/>
        <v>0</v>
      </c>
      <c r="G62" s="48">
        <f t="shared" si="12"/>
        <v>0</v>
      </c>
      <c r="H62" s="48">
        <f t="shared" si="12"/>
        <v>0</v>
      </c>
      <c r="I62" s="48">
        <f t="shared" si="12"/>
        <v>0</v>
      </c>
      <c r="J62" s="48">
        <f t="shared" si="12"/>
        <v>13927</v>
      </c>
    </row>
    <row r="63" spans="1:10" s="9" customFormat="1" ht="15.75">
      <c r="A63" s="15" t="s">
        <v>73</v>
      </c>
      <c r="B63" s="8" t="s">
        <v>74</v>
      </c>
      <c r="C63" s="74" t="s">
        <v>75</v>
      </c>
      <c r="D63" s="63">
        <v>1</v>
      </c>
      <c r="E63" s="63">
        <v>24243</v>
      </c>
      <c r="F63" s="63">
        <v>0</v>
      </c>
      <c r="G63" s="63">
        <v>0</v>
      </c>
      <c r="H63" s="63">
        <v>0</v>
      </c>
      <c r="I63" s="63">
        <v>0</v>
      </c>
      <c r="J63" s="46">
        <f t="shared" si="7"/>
        <v>24243</v>
      </c>
    </row>
    <row r="64" spans="1:10" s="11" customFormat="1" ht="15.75">
      <c r="A64" s="64" t="s">
        <v>76</v>
      </c>
      <c r="B64" s="3" t="s">
        <v>77</v>
      </c>
      <c r="C64" s="74"/>
      <c r="D64" s="63">
        <v>1</v>
      </c>
      <c r="E64" s="63">
        <v>30688</v>
      </c>
      <c r="F64" s="63">
        <v>0</v>
      </c>
      <c r="G64" s="63">
        <v>0</v>
      </c>
      <c r="H64" s="63">
        <v>0</v>
      </c>
      <c r="I64" s="63">
        <v>0</v>
      </c>
      <c r="J64" s="46">
        <f t="shared" si="7"/>
        <v>30688</v>
      </c>
    </row>
    <row r="65" spans="1:10" s="49" customFormat="1" ht="15.75">
      <c r="A65" s="15"/>
      <c r="B65" s="31" t="s">
        <v>78</v>
      </c>
      <c r="C65" s="74"/>
      <c r="D65" s="48">
        <f>SUM(D63:D64)</f>
        <v>2</v>
      </c>
      <c r="E65" s="48">
        <f aca="true" t="shared" si="13" ref="E65:J65">SUM(E63:E64)</f>
        <v>54931</v>
      </c>
      <c r="F65" s="48">
        <f t="shared" si="13"/>
        <v>0</v>
      </c>
      <c r="G65" s="48">
        <f t="shared" si="13"/>
        <v>0</v>
      </c>
      <c r="H65" s="48">
        <f t="shared" si="13"/>
        <v>0</v>
      </c>
      <c r="I65" s="48">
        <f t="shared" si="13"/>
        <v>0</v>
      </c>
      <c r="J65" s="48">
        <f t="shared" si="13"/>
        <v>54931</v>
      </c>
    </row>
    <row r="66" spans="1:10" s="11" customFormat="1" ht="15.75">
      <c r="A66" s="65">
        <v>610200</v>
      </c>
      <c r="B66" s="66" t="s">
        <v>153</v>
      </c>
      <c r="C66" s="74" t="s">
        <v>154</v>
      </c>
      <c r="D66" s="63">
        <v>1</v>
      </c>
      <c r="E66" s="63">
        <v>8772</v>
      </c>
      <c r="F66" s="63">
        <v>0</v>
      </c>
      <c r="G66" s="63">
        <v>0</v>
      </c>
      <c r="H66" s="63">
        <v>0</v>
      </c>
      <c r="I66" s="63">
        <v>0</v>
      </c>
      <c r="J66" s="46">
        <f t="shared" si="7"/>
        <v>8772</v>
      </c>
    </row>
    <row r="67" spans="1:10" s="13" customFormat="1" ht="15.75">
      <c r="A67" s="15"/>
      <c r="B67" s="68" t="s">
        <v>154</v>
      </c>
      <c r="C67" s="74"/>
      <c r="D67" s="48">
        <f>D66</f>
        <v>1</v>
      </c>
      <c r="E67" s="48">
        <f aca="true" t="shared" si="14" ref="E67:J67">E66</f>
        <v>8772</v>
      </c>
      <c r="F67" s="48">
        <f t="shared" si="14"/>
        <v>0</v>
      </c>
      <c r="G67" s="48">
        <f t="shared" si="14"/>
        <v>0</v>
      </c>
      <c r="H67" s="48">
        <f t="shared" si="14"/>
        <v>0</v>
      </c>
      <c r="I67" s="48">
        <f t="shared" si="14"/>
        <v>0</v>
      </c>
      <c r="J67" s="48">
        <f t="shared" si="14"/>
        <v>8772</v>
      </c>
    </row>
    <row r="68" spans="1:10" s="9" customFormat="1" ht="38.25">
      <c r="A68" s="15">
        <v>212421</v>
      </c>
      <c r="B68" s="3" t="s">
        <v>79</v>
      </c>
      <c r="C68" s="74" t="s">
        <v>80</v>
      </c>
      <c r="D68" s="63">
        <v>1</v>
      </c>
      <c r="E68" s="63">
        <v>13111</v>
      </c>
      <c r="F68" s="63">
        <v>0</v>
      </c>
      <c r="G68" s="63">
        <v>0</v>
      </c>
      <c r="H68" s="63">
        <v>0</v>
      </c>
      <c r="I68" s="63">
        <v>0</v>
      </c>
      <c r="J68" s="46">
        <f t="shared" si="7"/>
        <v>13111</v>
      </c>
    </row>
    <row r="69" spans="1:10" s="49" customFormat="1" ht="15.75">
      <c r="A69" s="15"/>
      <c r="B69" s="31" t="s">
        <v>81</v>
      </c>
      <c r="C69" s="74"/>
      <c r="D69" s="37">
        <f>D68</f>
        <v>1</v>
      </c>
      <c r="E69" s="37">
        <f aca="true" t="shared" si="15" ref="E69:J69">E68</f>
        <v>13111</v>
      </c>
      <c r="F69" s="37">
        <f t="shared" si="15"/>
        <v>0</v>
      </c>
      <c r="G69" s="37">
        <f t="shared" si="15"/>
        <v>0</v>
      </c>
      <c r="H69" s="37">
        <f t="shared" si="15"/>
        <v>0</v>
      </c>
      <c r="I69" s="37">
        <f t="shared" si="15"/>
        <v>0</v>
      </c>
      <c r="J69" s="37">
        <f t="shared" si="15"/>
        <v>13111</v>
      </c>
    </row>
    <row r="70" spans="1:10" s="49" customFormat="1" ht="47.25">
      <c r="A70" s="15">
        <v>150072</v>
      </c>
      <c r="B70" s="7" t="s">
        <v>139</v>
      </c>
      <c r="C70" s="10" t="s">
        <v>146</v>
      </c>
      <c r="D70" s="63">
        <v>1</v>
      </c>
      <c r="E70" s="63">
        <v>29287</v>
      </c>
      <c r="F70" s="63">
        <v>0</v>
      </c>
      <c r="G70" s="63">
        <v>0</v>
      </c>
      <c r="H70" s="63">
        <v>0</v>
      </c>
      <c r="I70" s="63">
        <v>0</v>
      </c>
      <c r="J70" s="46">
        <f t="shared" si="7"/>
        <v>29287</v>
      </c>
    </row>
    <row r="71" spans="1:10" s="11" customFormat="1" ht="15.75">
      <c r="A71" s="15"/>
      <c r="B71" s="52" t="s">
        <v>147</v>
      </c>
      <c r="C71" s="10"/>
      <c r="D71" s="48">
        <f>D70</f>
        <v>1</v>
      </c>
      <c r="E71" s="48">
        <f aca="true" t="shared" si="16" ref="E71:J71">E70</f>
        <v>29287</v>
      </c>
      <c r="F71" s="48">
        <f t="shared" si="16"/>
        <v>0</v>
      </c>
      <c r="G71" s="48">
        <f t="shared" si="16"/>
        <v>0</v>
      </c>
      <c r="H71" s="48">
        <f t="shared" si="16"/>
        <v>0</v>
      </c>
      <c r="I71" s="48">
        <f t="shared" si="16"/>
        <v>0</v>
      </c>
      <c r="J71" s="48">
        <f t="shared" si="16"/>
        <v>29287</v>
      </c>
    </row>
    <row r="72" spans="1:11" s="9" customFormat="1" ht="47.25">
      <c r="A72" s="15"/>
      <c r="B72" s="59" t="s">
        <v>150</v>
      </c>
      <c r="C72" s="62"/>
      <c r="D72" s="48">
        <f>SUM(D76+D81+D83+D86+D89+D91+D93+D95+D97+D99+D104+D106+D108+D111+D113+D115+D117+D101)</f>
        <v>361</v>
      </c>
      <c r="E72" s="48">
        <f aca="true" t="shared" si="17" ref="E72:J72">SUM(E76+E81+E83+E86+E89+E91+E93+E95+E97+E99+E104+E106+E108+E111+E113+E115+E117+E101)</f>
        <v>10700704</v>
      </c>
      <c r="F72" s="48">
        <f t="shared" si="17"/>
        <v>255</v>
      </c>
      <c r="G72" s="48">
        <f t="shared" si="17"/>
        <v>5316085</v>
      </c>
      <c r="H72" s="48">
        <f t="shared" si="17"/>
        <v>80</v>
      </c>
      <c r="I72" s="48">
        <f t="shared" si="17"/>
        <v>1683406</v>
      </c>
      <c r="J72" s="48">
        <f t="shared" si="17"/>
        <v>17700195</v>
      </c>
      <c r="K72" s="20"/>
    </row>
    <row r="73" spans="1:10" s="11" customFormat="1" ht="15.75">
      <c r="A73" s="15">
        <v>780219</v>
      </c>
      <c r="B73" s="58" t="s">
        <v>84</v>
      </c>
      <c r="C73" s="74" t="s">
        <v>134</v>
      </c>
      <c r="D73" s="63">
        <v>121</v>
      </c>
      <c r="E73" s="63">
        <v>5171081</v>
      </c>
      <c r="F73" s="63">
        <v>0</v>
      </c>
      <c r="G73" s="63">
        <v>0</v>
      </c>
      <c r="H73" s="63">
        <v>75</v>
      </c>
      <c r="I73" s="63">
        <v>1441776</v>
      </c>
      <c r="J73" s="46">
        <f aca="true" t="shared" si="18" ref="J73:J80">E73+G73+I73</f>
        <v>6612857</v>
      </c>
    </row>
    <row r="74" spans="1:10" s="49" customFormat="1" ht="15.75">
      <c r="A74" s="15">
        <v>780380</v>
      </c>
      <c r="B74" s="8" t="s">
        <v>85</v>
      </c>
      <c r="C74" s="74"/>
      <c r="D74" s="63">
        <v>28</v>
      </c>
      <c r="E74" s="63">
        <v>505417</v>
      </c>
      <c r="F74" s="63">
        <v>1</v>
      </c>
      <c r="G74" s="63">
        <v>101110</v>
      </c>
      <c r="H74" s="63">
        <v>0</v>
      </c>
      <c r="I74" s="63">
        <v>0</v>
      </c>
      <c r="J74" s="46">
        <f t="shared" si="18"/>
        <v>606527</v>
      </c>
    </row>
    <row r="75" spans="1:10" s="11" customFormat="1" ht="25.5">
      <c r="A75" s="15">
        <v>780041</v>
      </c>
      <c r="B75" s="3" t="s">
        <v>86</v>
      </c>
      <c r="C75" s="74"/>
      <c r="D75" s="63">
        <v>186</v>
      </c>
      <c r="E75" s="63">
        <v>4151957</v>
      </c>
      <c r="F75" s="63">
        <v>252</v>
      </c>
      <c r="G75" s="63">
        <v>4964351</v>
      </c>
      <c r="H75" s="63">
        <v>2</v>
      </c>
      <c r="I75" s="63">
        <v>214004</v>
      </c>
      <c r="J75" s="46">
        <f t="shared" si="18"/>
        <v>9330312</v>
      </c>
    </row>
    <row r="76" spans="1:10" s="9" customFormat="1" ht="15.75">
      <c r="A76" s="15"/>
      <c r="B76" s="29" t="s">
        <v>30</v>
      </c>
      <c r="C76" s="74"/>
      <c r="D76" s="48">
        <f>SUM(D73:D75)</f>
        <v>335</v>
      </c>
      <c r="E76" s="48">
        <f aca="true" t="shared" si="19" ref="E76:J76">SUM(E73:E75)</f>
        <v>9828455</v>
      </c>
      <c r="F76" s="48">
        <f t="shared" si="19"/>
        <v>253</v>
      </c>
      <c r="G76" s="48">
        <f t="shared" si="19"/>
        <v>5065461</v>
      </c>
      <c r="H76" s="48">
        <f t="shared" si="19"/>
        <v>77</v>
      </c>
      <c r="I76" s="48">
        <f t="shared" si="19"/>
        <v>1655780</v>
      </c>
      <c r="J76" s="48">
        <f t="shared" si="19"/>
        <v>16549696</v>
      </c>
    </row>
    <row r="77" spans="1:10" s="9" customFormat="1" ht="15.75">
      <c r="A77" s="15">
        <v>772242</v>
      </c>
      <c r="B77" s="3" t="s">
        <v>87</v>
      </c>
      <c r="C77" s="74" t="s">
        <v>32</v>
      </c>
      <c r="D77" s="63">
        <v>1</v>
      </c>
      <c r="E77" s="63">
        <v>31049</v>
      </c>
      <c r="F77" s="63">
        <v>0</v>
      </c>
      <c r="G77" s="63">
        <v>0</v>
      </c>
      <c r="H77" s="63">
        <v>0</v>
      </c>
      <c r="I77" s="63">
        <v>0</v>
      </c>
      <c r="J77" s="46">
        <f t="shared" si="18"/>
        <v>31049</v>
      </c>
    </row>
    <row r="78" spans="1:10" s="11" customFormat="1" ht="15.75">
      <c r="A78" s="15">
        <v>774995</v>
      </c>
      <c r="B78" s="8" t="s">
        <v>140</v>
      </c>
      <c r="C78" s="74"/>
      <c r="D78" s="63">
        <v>0</v>
      </c>
      <c r="E78" s="63">
        <v>0</v>
      </c>
      <c r="F78" s="63">
        <v>1</v>
      </c>
      <c r="G78" s="63">
        <v>68440</v>
      </c>
      <c r="H78" s="63">
        <v>0</v>
      </c>
      <c r="I78" s="63">
        <v>0</v>
      </c>
      <c r="J78" s="46">
        <f t="shared" si="18"/>
        <v>68440</v>
      </c>
    </row>
    <row r="79" spans="1:10" s="50" customFormat="1" ht="15.75">
      <c r="A79" s="15">
        <v>774779</v>
      </c>
      <c r="B79" s="8" t="s">
        <v>141</v>
      </c>
      <c r="C79" s="74"/>
      <c r="D79" s="63">
        <v>0</v>
      </c>
      <c r="E79" s="63">
        <v>0</v>
      </c>
      <c r="F79" s="63">
        <v>1</v>
      </c>
      <c r="G79" s="63">
        <v>182184</v>
      </c>
      <c r="H79" s="63">
        <v>0</v>
      </c>
      <c r="I79" s="63">
        <v>0</v>
      </c>
      <c r="J79" s="46">
        <f t="shared" si="18"/>
        <v>182184</v>
      </c>
    </row>
    <row r="80" spans="1:10" s="9" customFormat="1" ht="15.75">
      <c r="A80" s="15">
        <v>775226</v>
      </c>
      <c r="B80" s="3" t="s">
        <v>142</v>
      </c>
      <c r="C80" s="74"/>
      <c r="D80" s="63">
        <v>1</v>
      </c>
      <c r="E80" s="63">
        <v>32099</v>
      </c>
      <c r="F80" s="63">
        <v>0</v>
      </c>
      <c r="G80" s="63">
        <v>0</v>
      </c>
      <c r="H80" s="63">
        <v>0</v>
      </c>
      <c r="I80" s="63">
        <v>0</v>
      </c>
      <c r="J80" s="46">
        <f t="shared" si="18"/>
        <v>32099</v>
      </c>
    </row>
    <row r="81" spans="1:10" ht="15.75">
      <c r="A81" s="15"/>
      <c r="B81" s="29" t="s">
        <v>51</v>
      </c>
      <c r="C81" s="74"/>
      <c r="D81" s="48">
        <f>SUM(D77:D80)</f>
        <v>2</v>
      </c>
      <c r="E81" s="48">
        <f aca="true" t="shared" si="20" ref="E81:J81">SUM(E77:E80)</f>
        <v>63148</v>
      </c>
      <c r="F81" s="48">
        <f t="shared" si="20"/>
        <v>2</v>
      </c>
      <c r="G81" s="48">
        <f t="shared" si="20"/>
        <v>250624</v>
      </c>
      <c r="H81" s="48">
        <f t="shared" si="20"/>
        <v>0</v>
      </c>
      <c r="I81" s="48">
        <f t="shared" si="20"/>
        <v>0</v>
      </c>
      <c r="J81" s="48">
        <f t="shared" si="20"/>
        <v>313772</v>
      </c>
    </row>
    <row r="82" spans="1:10" s="9" customFormat="1" ht="21.75" customHeight="1">
      <c r="A82" s="42" t="s">
        <v>88</v>
      </c>
      <c r="B82" s="8" t="s">
        <v>89</v>
      </c>
      <c r="C82" s="76" t="s">
        <v>52</v>
      </c>
      <c r="D82" s="63">
        <v>1</v>
      </c>
      <c r="E82" s="63">
        <v>13509</v>
      </c>
      <c r="F82" s="63">
        <v>0</v>
      </c>
      <c r="G82" s="63">
        <v>0</v>
      </c>
      <c r="H82" s="63">
        <v>0</v>
      </c>
      <c r="I82" s="63">
        <v>0</v>
      </c>
      <c r="J82" s="46">
        <f aca="true" t="shared" si="21" ref="J82:J129">E82+G82+I82</f>
        <v>13509</v>
      </c>
    </row>
    <row r="83" spans="1:10" s="11" customFormat="1" ht="21" customHeight="1">
      <c r="A83" s="15"/>
      <c r="B83" s="31" t="s">
        <v>58</v>
      </c>
      <c r="C83" s="76"/>
      <c r="D83" s="33">
        <f>D82</f>
        <v>1</v>
      </c>
      <c r="E83" s="33">
        <f aca="true" t="shared" si="22" ref="E83:J83">E82</f>
        <v>13509</v>
      </c>
      <c r="F83" s="33">
        <f t="shared" si="22"/>
        <v>0</v>
      </c>
      <c r="G83" s="33">
        <f t="shared" si="22"/>
        <v>0</v>
      </c>
      <c r="H83" s="33">
        <f t="shared" si="22"/>
        <v>0</v>
      </c>
      <c r="I83" s="33">
        <f t="shared" si="22"/>
        <v>0</v>
      </c>
      <c r="J83" s="33">
        <f t="shared" si="22"/>
        <v>13509</v>
      </c>
    </row>
    <row r="84" spans="1:10" s="49" customFormat="1" ht="15.75">
      <c r="A84" s="15">
        <v>250556</v>
      </c>
      <c r="B84" s="8" t="s">
        <v>90</v>
      </c>
      <c r="C84" s="74" t="s">
        <v>91</v>
      </c>
      <c r="D84" s="63">
        <v>1</v>
      </c>
      <c r="E84" s="63">
        <v>13958</v>
      </c>
      <c r="F84" s="63">
        <v>0</v>
      </c>
      <c r="G84" s="63">
        <v>0</v>
      </c>
      <c r="H84" s="63">
        <v>0</v>
      </c>
      <c r="I84" s="63">
        <v>0</v>
      </c>
      <c r="J84" s="46">
        <f t="shared" si="21"/>
        <v>13958</v>
      </c>
    </row>
    <row r="85" spans="1:10" s="11" customFormat="1" ht="15.75">
      <c r="A85" s="15">
        <v>250629</v>
      </c>
      <c r="B85" s="3" t="s">
        <v>92</v>
      </c>
      <c r="C85" s="74"/>
      <c r="D85" s="63">
        <v>1</v>
      </c>
      <c r="E85" s="63">
        <v>60682</v>
      </c>
      <c r="F85" s="63">
        <v>0</v>
      </c>
      <c r="G85" s="63">
        <v>0</v>
      </c>
      <c r="H85" s="63">
        <v>0</v>
      </c>
      <c r="I85" s="63">
        <v>0</v>
      </c>
      <c r="J85" s="46">
        <f t="shared" si="21"/>
        <v>60682</v>
      </c>
    </row>
    <row r="86" spans="1:10" s="9" customFormat="1" ht="15.75">
      <c r="A86" s="15"/>
      <c r="B86" s="31" t="s">
        <v>93</v>
      </c>
      <c r="C86" s="74"/>
      <c r="D86" s="48">
        <f aca="true" t="shared" si="23" ref="D86:J86">SUM(D84:D85)</f>
        <v>2</v>
      </c>
      <c r="E86" s="48">
        <f t="shared" si="23"/>
        <v>74640</v>
      </c>
      <c r="F86" s="48">
        <f t="shared" si="23"/>
        <v>0</v>
      </c>
      <c r="G86" s="48">
        <f t="shared" si="23"/>
        <v>0</v>
      </c>
      <c r="H86" s="48">
        <f t="shared" si="23"/>
        <v>0</v>
      </c>
      <c r="I86" s="48">
        <f t="shared" si="23"/>
        <v>0</v>
      </c>
      <c r="J86" s="48">
        <f t="shared" si="23"/>
        <v>74640</v>
      </c>
    </row>
    <row r="87" spans="1:10" s="50" customFormat="1" ht="15.75">
      <c r="A87" s="39">
        <v>290114</v>
      </c>
      <c r="B87" s="3" t="s">
        <v>94</v>
      </c>
      <c r="C87" s="74" t="s">
        <v>95</v>
      </c>
      <c r="D87" s="63">
        <v>1</v>
      </c>
      <c r="E87" s="63">
        <v>101019</v>
      </c>
      <c r="F87" s="63">
        <v>0</v>
      </c>
      <c r="G87" s="63">
        <v>0</v>
      </c>
      <c r="H87" s="63">
        <v>0</v>
      </c>
      <c r="I87" s="63">
        <v>0</v>
      </c>
      <c r="J87" s="46">
        <f t="shared" si="21"/>
        <v>101019</v>
      </c>
    </row>
    <row r="88" spans="1:10" s="9" customFormat="1" ht="15.75">
      <c r="A88" s="39">
        <v>290205</v>
      </c>
      <c r="B88" s="8" t="s">
        <v>96</v>
      </c>
      <c r="C88" s="74"/>
      <c r="D88" s="63">
        <v>1</v>
      </c>
      <c r="E88" s="63">
        <v>122668</v>
      </c>
      <c r="F88" s="63">
        <v>0</v>
      </c>
      <c r="G88" s="63">
        <v>0</v>
      </c>
      <c r="H88" s="63">
        <v>0</v>
      </c>
      <c r="I88" s="63">
        <v>0</v>
      </c>
      <c r="J88" s="46">
        <f t="shared" si="21"/>
        <v>122668</v>
      </c>
    </row>
    <row r="89" spans="1:10" s="50" customFormat="1" ht="15.75">
      <c r="A89" s="15"/>
      <c r="B89" s="31" t="s">
        <v>97</v>
      </c>
      <c r="C89" s="74"/>
      <c r="D89" s="57">
        <f aca="true" t="shared" si="24" ref="D89:J89">SUM(D87:D88)</f>
        <v>2</v>
      </c>
      <c r="E89" s="57">
        <f t="shared" si="24"/>
        <v>223687</v>
      </c>
      <c r="F89" s="57">
        <f t="shared" si="24"/>
        <v>0</v>
      </c>
      <c r="G89" s="57">
        <f t="shared" si="24"/>
        <v>0</v>
      </c>
      <c r="H89" s="57">
        <f t="shared" si="24"/>
        <v>0</v>
      </c>
      <c r="I89" s="57">
        <f t="shared" si="24"/>
        <v>0</v>
      </c>
      <c r="J89" s="57">
        <f t="shared" si="24"/>
        <v>223687</v>
      </c>
    </row>
    <row r="90" spans="1:10" s="9" customFormat="1" ht="15.75">
      <c r="A90" s="15">
        <v>360021</v>
      </c>
      <c r="B90" s="8" t="s">
        <v>98</v>
      </c>
      <c r="C90" s="74" t="s">
        <v>99</v>
      </c>
      <c r="D90" s="63">
        <v>1</v>
      </c>
      <c r="E90" s="63">
        <v>29544</v>
      </c>
      <c r="F90" s="63">
        <v>0</v>
      </c>
      <c r="G90" s="63">
        <v>0</v>
      </c>
      <c r="H90" s="63">
        <v>0</v>
      </c>
      <c r="I90" s="63">
        <v>0</v>
      </c>
      <c r="J90" s="46">
        <f t="shared" si="21"/>
        <v>29544</v>
      </c>
    </row>
    <row r="91" spans="1:10" s="50" customFormat="1" ht="15.75">
      <c r="A91" s="15"/>
      <c r="B91" s="31" t="s">
        <v>100</v>
      </c>
      <c r="C91" s="74"/>
      <c r="D91" s="57">
        <f>D90</f>
        <v>1</v>
      </c>
      <c r="E91" s="57">
        <f aca="true" t="shared" si="25" ref="E91:J91">E90</f>
        <v>29544</v>
      </c>
      <c r="F91" s="57">
        <f t="shared" si="25"/>
        <v>0</v>
      </c>
      <c r="G91" s="57">
        <f t="shared" si="25"/>
        <v>0</v>
      </c>
      <c r="H91" s="57">
        <f t="shared" si="25"/>
        <v>0</v>
      </c>
      <c r="I91" s="57">
        <f t="shared" si="25"/>
        <v>0</v>
      </c>
      <c r="J91" s="57">
        <f t="shared" si="25"/>
        <v>29544</v>
      </c>
    </row>
    <row r="92" spans="1:10" s="9" customFormat="1" ht="15.75">
      <c r="A92" s="40">
        <v>840001</v>
      </c>
      <c r="B92" s="8" t="s">
        <v>101</v>
      </c>
      <c r="C92" s="74" t="s">
        <v>102</v>
      </c>
      <c r="D92" s="63">
        <v>0</v>
      </c>
      <c r="E92" s="63">
        <v>0</v>
      </c>
      <c r="F92" s="63">
        <v>0</v>
      </c>
      <c r="G92" s="63">
        <v>0</v>
      </c>
      <c r="H92" s="63">
        <v>1</v>
      </c>
      <c r="I92" s="63">
        <v>10582</v>
      </c>
      <c r="J92" s="46">
        <f t="shared" si="21"/>
        <v>10582</v>
      </c>
    </row>
    <row r="93" spans="1:10" s="49" customFormat="1" ht="15.75">
      <c r="A93" s="15"/>
      <c r="B93" s="31" t="s">
        <v>103</v>
      </c>
      <c r="C93" s="74"/>
      <c r="D93" s="57">
        <f>D92</f>
        <v>0</v>
      </c>
      <c r="E93" s="57">
        <f aca="true" t="shared" si="26" ref="E93:J93">E92</f>
        <v>0</v>
      </c>
      <c r="F93" s="57">
        <f t="shared" si="26"/>
        <v>0</v>
      </c>
      <c r="G93" s="57">
        <f t="shared" si="26"/>
        <v>0</v>
      </c>
      <c r="H93" s="57">
        <f t="shared" si="26"/>
        <v>1</v>
      </c>
      <c r="I93" s="57">
        <f t="shared" si="26"/>
        <v>10582</v>
      </c>
      <c r="J93" s="57">
        <f t="shared" si="26"/>
        <v>10582</v>
      </c>
    </row>
    <row r="94" spans="1:10" s="11" customFormat="1" ht="15.75">
      <c r="A94" s="15">
        <v>370283</v>
      </c>
      <c r="B94" s="8" t="s">
        <v>104</v>
      </c>
      <c r="C94" s="74" t="s">
        <v>62</v>
      </c>
      <c r="D94" s="63">
        <v>1</v>
      </c>
      <c r="E94" s="63">
        <v>34884</v>
      </c>
      <c r="F94" s="63">
        <v>0</v>
      </c>
      <c r="G94" s="63">
        <v>0</v>
      </c>
      <c r="H94" s="63">
        <v>0</v>
      </c>
      <c r="I94" s="63">
        <v>0</v>
      </c>
      <c r="J94" s="46">
        <f t="shared" si="21"/>
        <v>34884</v>
      </c>
    </row>
    <row r="95" spans="1:10" s="50" customFormat="1" ht="15.75">
      <c r="A95" s="15"/>
      <c r="B95" s="31" t="s">
        <v>63</v>
      </c>
      <c r="C95" s="74"/>
      <c r="D95" s="48">
        <f>D94</f>
        <v>1</v>
      </c>
      <c r="E95" s="48">
        <f aca="true" t="shared" si="27" ref="E95:J95">E94</f>
        <v>34884</v>
      </c>
      <c r="F95" s="48">
        <f t="shared" si="27"/>
        <v>0</v>
      </c>
      <c r="G95" s="48">
        <f t="shared" si="27"/>
        <v>0</v>
      </c>
      <c r="H95" s="48">
        <f t="shared" si="27"/>
        <v>0</v>
      </c>
      <c r="I95" s="48">
        <f t="shared" si="27"/>
        <v>0</v>
      </c>
      <c r="J95" s="48">
        <f t="shared" si="27"/>
        <v>34884</v>
      </c>
    </row>
    <row r="96" spans="1:10" s="11" customFormat="1" ht="15.75">
      <c r="A96" s="15">
        <v>400001</v>
      </c>
      <c r="B96" s="3" t="s">
        <v>105</v>
      </c>
      <c r="C96" s="75" t="s">
        <v>67</v>
      </c>
      <c r="D96" s="63">
        <v>1</v>
      </c>
      <c r="E96" s="63">
        <v>40765</v>
      </c>
      <c r="F96" s="63">
        <v>0</v>
      </c>
      <c r="G96" s="63">
        <v>0</v>
      </c>
      <c r="H96" s="63">
        <v>0</v>
      </c>
      <c r="I96" s="63">
        <v>0</v>
      </c>
      <c r="J96" s="46">
        <f t="shared" si="21"/>
        <v>40765</v>
      </c>
    </row>
    <row r="97" spans="1:10" s="49" customFormat="1" ht="15.75">
      <c r="A97" s="15"/>
      <c r="B97" s="31" t="s">
        <v>68</v>
      </c>
      <c r="C97" s="75"/>
      <c r="D97" s="48">
        <f>D96</f>
        <v>1</v>
      </c>
      <c r="E97" s="48">
        <f aca="true" t="shared" si="28" ref="E97:J97">E96</f>
        <v>40765</v>
      </c>
      <c r="F97" s="48">
        <f t="shared" si="28"/>
        <v>0</v>
      </c>
      <c r="G97" s="48">
        <f t="shared" si="28"/>
        <v>0</v>
      </c>
      <c r="H97" s="48">
        <f t="shared" si="28"/>
        <v>0</v>
      </c>
      <c r="I97" s="48">
        <f t="shared" si="28"/>
        <v>0</v>
      </c>
      <c r="J97" s="48">
        <f t="shared" si="28"/>
        <v>40765</v>
      </c>
    </row>
    <row r="98" spans="1:10" s="11" customFormat="1" ht="15.75">
      <c r="A98" s="15">
        <v>240155</v>
      </c>
      <c r="B98" s="7" t="s">
        <v>107</v>
      </c>
      <c r="C98" s="74" t="s">
        <v>106</v>
      </c>
      <c r="D98" s="63">
        <v>1</v>
      </c>
      <c r="E98" s="63">
        <v>21925</v>
      </c>
      <c r="F98" s="63">
        <v>0</v>
      </c>
      <c r="G98" s="63">
        <v>0</v>
      </c>
      <c r="H98" s="63">
        <v>0</v>
      </c>
      <c r="I98" s="63">
        <v>0</v>
      </c>
      <c r="J98" s="46">
        <f t="shared" si="21"/>
        <v>21925</v>
      </c>
    </row>
    <row r="99" spans="1:10" s="4" customFormat="1" ht="15.75">
      <c r="A99" s="15"/>
      <c r="B99" s="31" t="s">
        <v>159</v>
      </c>
      <c r="C99" s="74"/>
      <c r="D99" s="48">
        <f>D98</f>
        <v>1</v>
      </c>
      <c r="E99" s="48">
        <f aca="true" t="shared" si="29" ref="E99:J99">E98</f>
        <v>21925</v>
      </c>
      <c r="F99" s="48">
        <f t="shared" si="29"/>
        <v>0</v>
      </c>
      <c r="G99" s="48">
        <f t="shared" si="29"/>
        <v>0</v>
      </c>
      <c r="H99" s="48">
        <f t="shared" si="29"/>
        <v>0</v>
      </c>
      <c r="I99" s="48">
        <f t="shared" si="29"/>
        <v>0</v>
      </c>
      <c r="J99" s="48">
        <f t="shared" si="29"/>
        <v>21925</v>
      </c>
    </row>
    <row r="100" spans="1:10" s="50" customFormat="1" ht="15.75">
      <c r="A100" s="40">
        <v>230299</v>
      </c>
      <c r="B100" s="69" t="s">
        <v>155</v>
      </c>
      <c r="C100" s="74" t="s">
        <v>156</v>
      </c>
      <c r="D100" s="63">
        <v>0</v>
      </c>
      <c r="E100" s="63">
        <v>0</v>
      </c>
      <c r="F100" s="63">
        <v>0</v>
      </c>
      <c r="G100" s="63">
        <v>0</v>
      </c>
      <c r="H100" s="63">
        <v>1</v>
      </c>
      <c r="I100" s="63">
        <v>10699</v>
      </c>
      <c r="J100" s="46">
        <f t="shared" si="21"/>
        <v>10699</v>
      </c>
    </row>
    <row r="101" spans="1:10" s="11" customFormat="1" ht="15.75">
      <c r="A101" s="40"/>
      <c r="B101" s="70" t="s">
        <v>158</v>
      </c>
      <c r="C101" s="74"/>
      <c r="D101" s="48">
        <f>D100</f>
        <v>0</v>
      </c>
      <c r="E101" s="48">
        <f aca="true" t="shared" si="30" ref="E101:J101">E100</f>
        <v>0</v>
      </c>
      <c r="F101" s="48">
        <f t="shared" si="30"/>
        <v>0</v>
      </c>
      <c r="G101" s="48">
        <f t="shared" si="30"/>
        <v>0</v>
      </c>
      <c r="H101" s="48">
        <f t="shared" si="30"/>
        <v>1</v>
      </c>
      <c r="I101" s="48">
        <f t="shared" si="30"/>
        <v>10699</v>
      </c>
      <c r="J101" s="48">
        <f t="shared" si="30"/>
        <v>10699</v>
      </c>
    </row>
    <row r="102" spans="1:10" s="50" customFormat="1" ht="15.75">
      <c r="A102" s="15">
        <v>510037</v>
      </c>
      <c r="B102" s="3" t="s">
        <v>108</v>
      </c>
      <c r="C102" s="74" t="s">
        <v>109</v>
      </c>
      <c r="D102" s="63">
        <v>1</v>
      </c>
      <c r="E102" s="63">
        <v>22158</v>
      </c>
      <c r="F102" s="63">
        <v>0</v>
      </c>
      <c r="G102" s="63">
        <v>0</v>
      </c>
      <c r="H102" s="63">
        <v>0</v>
      </c>
      <c r="I102" s="63">
        <v>0</v>
      </c>
      <c r="J102" s="46">
        <f t="shared" si="21"/>
        <v>22158</v>
      </c>
    </row>
    <row r="103" spans="1:10" s="9" customFormat="1" ht="15.75">
      <c r="A103" s="15">
        <v>510038</v>
      </c>
      <c r="B103" s="3" t="s">
        <v>110</v>
      </c>
      <c r="C103" s="74"/>
      <c r="D103" s="63">
        <v>5</v>
      </c>
      <c r="E103" s="63">
        <v>194309</v>
      </c>
      <c r="F103" s="63">
        <v>0</v>
      </c>
      <c r="G103" s="63">
        <v>0</v>
      </c>
      <c r="H103" s="63">
        <v>0</v>
      </c>
      <c r="I103" s="63">
        <v>0</v>
      </c>
      <c r="J103" s="46">
        <f t="shared" si="21"/>
        <v>194309</v>
      </c>
    </row>
    <row r="104" spans="1:10" s="50" customFormat="1" ht="15.75">
      <c r="A104" s="15"/>
      <c r="B104" s="31" t="s">
        <v>111</v>
      </c>
      <c r="C104" s="74"/>
      <c r="D104" s="57">
        <f>SUM(D102:D103)</f>
        <v>6</v>
      </c>
      <c r="E104" s="57">
        <f aca="true" t="shared" si="31" ref="E104:J104">SUM(E102:E103)</f>
        <v>216467</v>
      </c>
      <c r="F104" s="57">
        <f t="shared" si="31"/>
        <v>0</v>
      </c>
      <c r="G104" s="57">
        <f t="shared" si="31"/>
        <v>0</v>
      </c>
      <c r="H104" s="57">
        <f t="shared" si="31"/>
        <v>0</v>
      </c>
      <c r="I104" s="57">
        <f t="shared" si="31"/>
        <v>0</v>
      </c>
      <c r="J104" s="57">
        <f t="shared" si="31"/>
        <v>216467</v>
      </c>
    </row>
    <row r="105" spans="1:10" s="11" customFormat="1" ht="15.75">
      <c r="A105" s="15">
        <v>24006</v>
      </c>
      <c r="B105" s="7" t="s">
        <v>112</v>
      </c>
      <c r="C105" s="74" t="s">
        <v>75</v>
      </c>
      <c r="D105" s="63">
        <v>1</v>
      </c>
      <c r="E105" s="63">
        <v>32076</v>
      </c>
      <c r="F105" s="63">
        <v>0</v>
      </c>
      <c r="G105" s="63">
        <v>0</v>
      </c>
      <c r="H105" s="63">
        <v>0</v>
      </c>
      <c r="I105" s="63">
        <v>0</v>
      </c>
      <c r="J105" s="46">
        <f t="shared" si="21"/>
        <v>32076</v>
      </c>
    </row>
    <row r="106" spans="1:10" s="9" customFormat="1" ht="15.75">
      <c r="A106" s="15"/>
      <c r="B106" s="31" t="s">
        <v>78</v>
      </c>
      <c r="C106" s="74"/>
      <c r="D106" s="57">
        <f>D105</f>
        <v>1</v>
      </c>
      <c r="E106" s="57">
        <f aca="true" t="shared" si="32" ref="E106:J106">E105</f>
        <v>32076</v>
      </c>
      <c r="F106" s="57">
        <f t="shared" si="32"/>
        <v>0</v>
      </c>
      <c r="G106" s="57">
        <f t="shared" si="32"/>
        <v>0</v>
      </c>
      <c r="H106" s="57">
        <f t="shared" si="32"/>
        <v>0</v>
      </c>
      <c r="I106" s="57">
        <f t="shared" si="32"/>
        <v>0</v>
      </c>
      <c r="J106" s="57">
        <f t="shared" si="32"/>
        <v>32076</v>
      </c>
    </row>
    <row r="107" spans="1:10" s="49" customFormat="1" ht="15.75">
      <c r="A107" s="15">
        <v>670012</v>
      </c>
      <c r="B107" s="7" t="s">
        <v>143</v>
      </c>
      <c r="C107" s="74" t="s">
        <v>144</v>
      </c>
      <c r="D107" s="63">
        <v>3</v>
      </c>
      <c r="E107" s="63">
        <v>28326</v>
      </c>
      <c r="F107" s="63">
        <v>0</v>
      </c>
      <c r="G107" s="63">
        <v>0</v>
      </c>
      <c r="H107" s="63">
        <v>0</v>
      </c>
      <c r="I107" s="63">
        <v>0</v>
      </c>
      <c r="J107" s="46">
        <f t="shared" si="21"/>
        <v>28326</v>
      </c>
    </row>
    <row r="108" spans="1:10" s="9" customFormat="1" ht="15.75">
      <c r="A108" s="15"/>
      <c r="B108" s="31" t="s">
        <v>157</v>
      </c>
      <c r="C108" s="74"/>
      <c r="D108" s="57">
        <f>D107</f>
        <v>3</v>
      </c>
      <c r="E108" s="57">
        <f aca="true" t="shared" si="33" ref="E108:J108">E107</f>
        <v>28326</v>
      </c>
      <c r="F108" s="57">
        <f t="shared" si="33"/>
        <v>0</v>
      </c>
      <c r="G108" s="57">
        <f t="shared" si="33"/>
        <v>0</v>
      </c>
      <c r="H108" s="57">
        <f t="shared" si="33"/>
        <v>0</v>
      </c>
      <c r="I108" s="57">
        <f t="shared" si="33"/>
        <v>0</v>
      </c>
      <c r="J108" s="57">
        <f t="shared" si="33"/>
        <v>28326</v>
      </c>
    </row>
    <row r="109" spans="1:10" s="49" customFormat="1" ht="15.75">
      <c r="A109" s="15">
        <v>690083</v>
      </c>
      <c r="B109" s="3" t="s">
        <v>113</v>
      </c>
      <c r="C109" s="74" t="s">
        <v>114</v>
      </c>
      <c r="D109" s="63">
        <v>1</v>
      </c>
      <c r="E109" s="63">
        <v>14835</v>
      </c>
      <c r="F109" s="63">
        <v>0</v>
      </c>
      <c r="G109" s="63">
        <v>0</v>
      </c>
      <c r="H109" s="63">
        <v>1</v>
      </c>
      <c r="I109" s="63">
        <v>6345</v>
      </c>
      <c r="J109" s="46">
        <f t="shared" si="21"/>
        <v>21180</v>
      </c>
    </row>
    <row r="110" spans="1:10" s="11" customFormat="1" ht="15.75">
      <c r="A110" s="15">
        <v>690076</v>
      </c>
      <c r="B110" s="8" t="s">
        <v>145</v>
      </c>
      <c r="C110" s="74"/>
      <c r="D110" s="63">
        <v>1</v>
      </c>
      <c r="E110" s="63">
        <v>36794</v>
      </c>
      <c r="F110" s="63">
        <v>0</v>
      </c>
      <c r="G110" s="63">
        <v>0</v>
      </c>
      <c r="H110" s="63">
        <v>0</v>
      </c>
      <c r="I110" s="63">
        <v>0</v>
      </c>
      <c r="J110" s="46">
        <f t="shared" si="21"/>
        <v>36794</v>
      </c>
    </row>
    <row r="111" spans="1:10" s="50" customFormat="1" ht="15.75">
      <c r="A111" s="15"/>
      <c r="B111" s="31" t="s">
        <v>115</v>
      </c>
      <c r="C111" s="74"/>
      <c r="D111" s="48">
        <f aca="true" t="shared" si="34" ref="D111:J111">SUM(D109:D110)</f>
        <v>2</v>
      </c>
      <c r="E111" s="48">
        <f t="shared" si="34"/>
        <v>51629</v>
      </c>
      <c r="F111" s="48">
        <f t="shared" si="34"/>
        <v>0</v>
      </c>
      <c r="G111" s="48">
        <f t="shared" si="34"/>
        <v>0</v>
      </c>
      <c r="H111" s="48">
        <f t="shared" si="34"/>
        <v>1</v>
      </c>
      <c r="I111" s="48">
        <f t="shared" si="34"/>
        <v>6345</v>
      </c>
      <c r="J111" s="48">
        <f t="shared" si="34"/>
        <v>57974</v>
      </c>
    </row>
    <row r="112" spans="1:10" s="11" customFormat="1" ht="15.75">
      <c r="A112" s="40">
        <v>180089</v>
      </c>
      <c r="B112" s="8" t="s">
        <v>116</v>
      </c>
      <c r="C112" s="74" t="s">
        <v>117</v>
      </c>
      <c r="D112" s="63">
        <v>1</v>
      </c>
      <c r="E112" s="63">
        <v>16622</v>
      </c>
      <c r="F112" s="63">
        <v>0</v>
      </c>
      <c r="G112" s="63">
        <v>0</v>
      </c>
      <c r="H112" s="63">
        <v>0</v>
      </c>
      <c r="I112" s="63">
        <v>0</v>
      </c>
      <c r="J112" s="46">
        <f t="shared" si="21"/>
        <v>16622</v>
      </c>
    </row>
    <row r="113" spans="1:10" s="50" customFormat="1" ht="15.75">
      <c r="A113" s="15"/>
      <c r="B113" s="31" t="s">
        <v>118</v>
      </c>
      <c r="C113" s="74"/>
      <c r="D113" s="48">
        <f>D112</f>
        <v>1</v>
      </c>
      <c r="E113" s="48">
        <f aca="true" t="shared" si="35" ref="E113:J113">E112</f>
        <v>16622</v>
      </c>
      <c r="F113" s="48">
        <f t="shared" si="35"/>
        <v>0</v>
      </c>
      <c r="G113" s="48">
        <f t="shared" si="35"/>
        <v>0</v>
      </c>
      <c r="H113" s="48">
        <f t="shared" si="35"/>
        <v>0</v>
      </c>
      <c r="I113" s="48">
        <f t="shared" si="35"/>
        <v>0</v>
      </c>
      <c r="J113" s="48">
        <f t="shared" si="35"/>
        <v>16622</v>
      </c>
    </row>
    <row r="114" spans="1:10" ht="26.25">
      <c r="A114" s="15">
        <v>270069</v>
      </c>
      <c r="B114" s="23" t="s">
        <v>119</v>
      </c>
      <c r="C114" s="75" t="s">
        <v>82</v>
      </c>
      <c r="D114" s="63">
        <v>1</v>
      </c>
      <c r="E114" s="63">
        <v>12668</v>
      </c>
      <c r="F114" s="63">
        <v>0</v>
      </c>
      <c r="G114" s="63">
        <v>0</v>
      </c>
      <c r="H114" s="63">
        <v>0</v>
      </c>
      <c r="I114" s="63">
        <v>0</v>
      </c>
      <c r="J114" s="46">
        <f t="shared" si="21"/>
        <v>12668</v>
      </c>
    </row>
    <row r="115" spans="1:10" s="44" customFormat="1" ht="15.75">
      <c r="A115" s="15"/>
      <c r="B115" s="31" t="s">
        <v>83</v>
      </c>
      <c r="C115" s="75"/>
      <c r="D115" s="48">
        <f>D114</f>
        <v>1</v>
      </c>
      <c r="E115" s="48">
        <f aca="true" t="shared" si="36" ref="E115:J115">E114</f>
        <v>12668</v>
      </c>
      <c r="F115" s="48">
        <f t="shared" si="36"/>
        <v>0</v>
      </c>
      <c r="G115" s="48">
        <f t="shared" si="36"/>
        <v>0</v>
      </c>
      <c r="H115" s="48">
        <f t="shared" si="36"/>
        <v>0</v>
      </c>
      <c r="I115" s="48">
        <f t="shared" si="36"/>
        <v>0</v>
      </c>
      <c r="J115" s="48">
        <f t="shared" si="36"/>
        <v>12668</v>
      </c>
    </row>
    <row r="116" spans="1:10" s="13" customFormat="1" ht="15.75">
      <c r="A116" s="15">
        <v>740453</v>
      </c>
      <c r="B116" s="8" t="s">
        <v>121</v>
      </c>
      <c r="C116" s="74" t="s">
        <v>120</v>
      </c>
      <c r="D116" s="63">
        <v>1</v>
      </c>
      <c r="E116" s="63">
        <v>12359</v>
      </c>
      <c r="F116" s="63">
        <v>0</v>
      </c>
      <c r="G116" s="63">
        <v>0</v>
      </c>
      <c r="H116" s="63">
        <v>0</v>
      </c>
      <c r="I116" s="63">
        <v>0</v>
      </c>
      <c r="J116" s="46">
        <f t="shared" si="21"/>
        <v>12359</v>
      </c>
    </row>
    <row r="117" spans="1:10" s="44" customFormat="1" ht="15.75">
      <c r="A117" s="15"/>
      <c r="B117" s="31" t="s">
        <v>122</v>
      </c>
      <c r="C117" s="74"/>
      <c r="D117" s="48">
        <f>D116</f>
        <v>1</v>
      </c>
      <c r="E117" s="48">
        <f aca="true" t="shared" si="37" ref="E117:J117">E116</f>
        <v>12359</v>
      </c>
      <c r="F117" s="48">
        <f t="shared" si="37"/>
        <v>0</v>
      </c>
      <c r="G117" s="48">
        <f t="shared" si="37"/>
        <v>0</v>
      </c>
      <c r="H117" s="48">
        <f t="shared" si="37"/>
        <v>0</v>
      </c>
      <c r="I117" s="48">
        <f t="shared" si="37"/>
        <v>0</v>
      </c>
      <c r="J117" s="48">
        <f t="shared" si="37"/>
        <v>12359</v>
      </c>
    </row>
    <row r="118" spans="1:11" s="11" customFormat="1" ht="47.25">
      <c r="A118" s="15"/>
      <c r="B118" s="12" t="s">
        <v>123</v>
      </c>
      <c r="C118" s="62"/>
      <c r="D118" s="33">
        <f>SUM(D123+D127)</f>
        <v>229</v>
      </c>
      <c r="E118" s="33">
        <f aca="true" t="shared" si="38" ref="E118:J118">SUM(E123+E127)</f>
        <v>7528901</v>
      </c>
      <c r="F118" s="33">
        <f t="shared" si="38"/>
        <v>4</v>
      </c>
      <c r="G118" s="33">
        <f t="shared" si="38"/>
        <v>507907</v>
      </c>
      <c r="H118" s="33">
        <f t="shared" si="38"/>
        <v>4</v>
      </c>
      <c r="I118" s="33">
        <f t="shared" si="38"/>
        <v>464317</v>
      </c>
      <c r="J118" s="33">
        <f t="shared" si="38"/>
        <v>8501125</v>
      </c>
      <c r="K118" s="20"/>
    </row>
    <row r="119" spans="1:10" s="56" customFormat="1" ht="15.75">
      <c r="A119" s="15" t="s">
        <v>124</v>
      </c>
      <c r="B119" s="14" t="s">
        <v>125</v>
      </c>
      <c r="C119" s="74" t="s">
        <v>134</v>
      </c>
      <c r="D119" s="63">
        <v>45</v>
      </c>
      <c r="E119" s="63">
        <v>1839042</v>
      </c>
      <c r="F119" s="63">
        <v>0</v>
      </c>
      <c r="G119" s="63">
        <v>0</v>
      </c>
      <c r="H119" s="63">
        <v>0</v>
      </c>
      <c r="I119" s="63">
        <v>0</v>
      </c>
      <c r="J119" s="46">
        <f t="shared" si="21"/>
        <v>1839042</v>
      </c>
    </row>
    <row r="120" spans="1:10" s="25" customFormat="1" ht="15.75">
      <c r="A120" s="15" t="s">
        <v>126</v>
      </c>
      <c r="B120" s="14" t="s">
        <v>127</v>
      </c>
      <c r="C120" s="74"/>
      <c r="D120" s="63">
        <v>101</v>
      </c>
      <c r="E120" s="63">
        <v>3682338</v>
      </c>
      <c r="F120" s="63">
        <v>4</v>
      </c>
      <c r="G120" s="63">
        <v>507907</v>
      </c>
      <c r="H120" s="63">
        <v>4</v>
      </c>
      <c r="I120" s="63">
        <v>464317</v>
      </c>
      <c r="J120" s="46">
        <f t="shared" si="21"/>
        <v>4654562</v>
      </c>
    </row>
    <row r="121" spans="1:10" s="25" customFormat="1" ht="15.75">
      <c r="A121" s="15">
        <v>780019</v>
      </c>
      <c r="B121" s="14" t="s">
        <v>128</v>
      </c>
      <c r="C121" s="74"/>
      <c r="D121" s="63">
        <v>55</v>
      </c>
      <c r="E121" s="63">
        <v>1100160</v>
      </c>
      <c r="F121" s="63">
        <v>0</v>
      </c>
      <c r="G121" s="63">
        <v>0</v>
      </c>
      <c r="H121" s="63">
        <v>0</v>
      </c>
      <c r="I121" s="63">
        <v>0</v>
      </c>
      <c r="J121" s="46">
        <f t="shared" si="21"/>
        <v>1100160</v>
      </c>
    </row>
    <row r="122" spans="1:10" s="25" customFormat="1" ht="15.75">
      <c r="A122" s="15">
        <v>780295</v>
      </c>
      <c r="B122" s="14" t="s">
        <v>129</v>
      </c>
      <c r="C122" s="74"/>
      <c r="D122" s="63">
        <v>25</v>
      </c>
      <c r="E122" s="63">
        <v>800009</v>
      </c>
      <c r="F122" s="63">
        <v>0</v>
      </c>
      <c r="G122" s="63">
        <v>0</v>
      </c>
      <c r="H122" s="63">
        <v>0</v>
      </c>
      <c r="I122" s="63">
        <v>0</v>
      </c>
      <c r="J122" s="46">
        <f t="shared" si="21"/>
        <v>800009</v>
      </c>
    </row>
    <row r="123" spans="1:10" s="56" customFormat="1" ht="15.75">
      <c r="A123" s="15"/>
      <c r="B123" s="29" t="s">
        <v>151</v>
      </c>
      <c r="C123" s="74"/>
      <c r="D123" s="55">
        <f aca="true" t="shared" si="39" ref="D123:J123">SUM(D119:D122)</f>
        <v>226</v>
      </c>
      <c r="E123" s="55">
        <f t="shared" si="39"/>
        <v>7421549</v>
      </c>
      <c r="F123" s="55">
        <f t="shared" si="39"/>
        <v>4</v>
      </c>
      <c r="G123" s="55">
        <f t="shared" si="39"/>
        <v>507907</v>
      </c>
      <c r="H123" s="55">
        <f t="shared" si="39"/>
        <v>4</v>
      </c>
      <c r="I123" s="55">
        <f t="shared" si="39"/>
        <v>464317</v>
      </c>
      <c r="J123" s="55">
        <f t="shared" si="39"/>
        <v>8393773</v>
      </c>
    </row>
    <row r="124" spans="1:10" s="60" customFormat="1" ht="15.75">
      <c r="A124" s="15">
        <v>774303</v>
      </c>
      <c r="B124" s="16" t="s">
        <v>130</v>
      </c>
      <c r="C124" s="74" t="s">
        <v>32</v>
      </c>
      <c r="D124" s="63">
        <v>1</v>
      </c>
      <c r="E124" s="63">
        <v>28054</v>
      </c>
      <c r="F124" s="63">
        <v>0</v>
      </c>
      <c r="G124" s="63">
        <v>0</v>
      </c>
      <c r="H124" s="63">
        <v>0</v>
      </c>
      <c r="I124" s="63">
        <v>0</v>
      </c>
      <c r="J124" s="46">
        <f t="shared" si="21"/>
        <v>28054</v>
      </c>
    </row>
    <row r="125" spans="1:10" s="25" customFormat="1" ht="15.75">
      <c r="A125" s="15">
        <v>774696</v>
      </c>
      <c r="B125" s="7" t="s">
        <v>131</v>
      </c>
      <c r="C125" s="74"/>
      <c r="D125" s="63">
        <v>1</v>
      </c>
      <c r="E125" s="63">
        <v>37298</v>
      </c>
      <c r="F125" s="63">
        <v>0</v>
      </c>
      <c r="G125" s="63">
        <v>0</v>
      </c>
      <c r="H125" s="63">
        <v>0</v>
      </c>
      <c r="I125" s="63">
        <v>0</v>
      </c>
      <c r="J125" s="46">
        <f t="shared" si="21"/>
        <v>37298</v>
      </c>
    </row>
    <row r="126" spans="1:10" s="56" customFormat="1" ht="15.75">
      <c r="A126" s="15">
        <v>774697</v>
      </c>
      <c r="B126" s="7" t="s">
        <v>132</v>
      </c>
      <c r="C126" s="74"/>
      <c r="D126" s="63">
        <v>1</v>
      </c>
      <c r="E126" s="63">
        <v>42000</v>
      </c>
      <c r="F126" s="63">
        <v>0</v>
      </c>
      <c r="G126" s="63">
        <v>0</v>
      </c>
      <c r="H126" s="63">
        <v>0</v>
      </c>
      <c r="I126" s="63">
        <v>0</v>
      </c>
      <c r="J126" s="46">
        <f t="shared" si="21"/>
        <v>42000</v>
      </c>
    </row>
    <row r="127" spans="1:10" s="56" customFormat="1" ht="15.75">
      <c r="A127" s="15"/>
      <c r="B127" s="29" t="s">
        <v>51</v>
      </c>
      <c r="C127" s="74"/>
      <c r="D127" s="55">
        <f aca="true" t="shared" si="40" ref="D127:J127">SUM(D124:D126)</f>
        <v>3</v>
      </c>
      <c r="E127" s="55">
        <f t="shared" si="40"/>
        <v>107352</v>
      </c>
      <c r="F127" s="55">
        <f t="shared" si="40"/>
        <v>0</v>
      </c>
      <c r="G127" s="55">
        <f t="shared" si="40"/>
        <v>0</v>
      </c>
      <c r="H127" s="55">
        <f t="shared" si="40"/>
        <v>0</v>
      </c>
      <c r="I127" s="55">
        <f t="shared" si="40"/>
        <v>0</v>
      </c>
      <c r="J127" s="55">
        <f t="shared" si="40"/>
        <v>107352</v>
      </c>
    </row>
    <row r="128" spans="1:10" s="25" customFormat="1" ht="50.25" customHeight="1">
      <c r="A128" s="15"/>
      <c r="B128" s="53" t="s">
        <v>148</v>
      </c>
      <c r="C128" s="66"/>
      <c r="D128" s="34">
        <f>SUM(D130)</f>
        <v>1</v>
      </c>
      <c r="E128" s="34">
        <f aca="true" t="shared" si="41" ref="E128:J128">SUM(E130)</f>
        <v>23365</v>
      </c>
      <c r="F128" s="34">
        <f t="shared" si="41"/>
        <v>0</v>
      </c>
      <c r="G128" s="34">
        <f t="shared" si="41"/>
        <v>0</v>
      </c>
      <c r="H128" s="34">
        <f t="shared" si="41"/>
        <v>0</v>
      </c>
      <c r="I128" s="34">
        <f t="shared" si="41"/>
        <v>0</v>
      </c>
      <c r="J128" s="34">
        <f t="shared" si="41"/>
        <v>23365</v>
      </c>
    </row>
    <row r="129" spans="1:10" s="25" customFormat="1" ht="45">
      <c r="A129" s="15">
        <v>780422</v>
      </c>
      <c r="B129" s="54" t="s">
        <v>133</v>
      </c>
      <c r="C129" s="74" t="s">
        <v>134</v>
      </c>
      <c r="D129" s="63">
        <v>1</v>
      </c>
      <c r="E129" s="63">
        <v>23365</v>
      </c>
      <c r="F129" s="63">
        <v>0</v>
      </c>
      <c r="G129" s="63">
        <v>0</v>
      </c>
      <c r="H129" s="63">
        <v>0</v>
      </c>
      <c r="I129" s="63">
        <v>0</v>
      </c>
      <c r="J129" s="46">
        <f t="shared" si="21"/>
        <v>23365</v>
      </c>
    </row>
    <row r="130" spans="1:10" s="25" customFormat="1" ht="15.75">
      <c r="A130" s="15"/>
      <c r="B130" s="31" t="s">
        <v>151</v>
      </c>
      <c r="C130" s="74"/>
      <c r="D130" s="55">
        <f>D129</f>
        <v>1</v>
      </c>
      <c r="E130" s="55">
        <f aca="true" t="shared" si="42" ref="E130:J130">E129</f>
        <v>23365</v>
      </c>
      <c r="F130" s="55">
        <f t="shared" si="42"/>
        <v>0</v>
      </c>
      <c r="G130" s="55">
        <f t="shared" si="42"/>
        <v>0</v>
      </c>
      <c r="H130" s="55">
        <f t="shared" si="42"/>
        <v>0</v>
      </c>
      <c r="I130" s="55">
        <f t="shared" si="42"/>
        <v>0</v>
      </c>
      <c r="J130" s="55">
        <f t="shared" si="42"/>
        <v>23365</v>
      </c>
    </row>
    <row r="131" spans="1:10" s="25" customFormat="1" ht="15.75">
      <c r="A131" s="73"/>
      <c r="B131" s="31" t="s">
        <v>149</v>
      </c>
      <c r="C131" s="62"/>
      <c r="D131" s="55">
        <f>SUM(D8+D72+D118+D128)</f>
        <v>5783</v>
      </c>
      <c r="E131" s="55">
        <f aca="true" t="shared" si="43" ref="E131:J131">SUM(E8+E72+E118+E128)</f>
        <v>195587141</v>
      </c>
      <c r="F131" s="55">
        <f t="shared" si="43"/>
        <v>1584</v>
      </c>
      <c r="G131" s="55">
        <f t="shared" si="43"/>
        <v>120745835</v>
      </c>
      <c r="H131" s="55">
        <f t="shared" si="43"/>
        <v>259</v>
      </c>
      <c r="I131" s="55">
        <f t="shared" si="43"/>
        <v>6729347</v>
      </c>
      <c r="J131" s="55">
        <f t="shared" si="43"/>
        <v>323062323</v>
      </c>
    </row>
    <row r="132" spans="1:3" s="25" customFormat="1" ht="15.75">
      <c r="A132" s="26"/>
      <c r="B132" s="35"/>
      <c r="C132" s="61"/>
    </row>
    <row r="133" spans="1:3" s="25" customFormat="1" ht="15.75">
      <c r="A133" s="26"/>
      <c r="B133" s="35"/>
      <c r="C133" s="61"/>
    </row>
    <row r="134" spans="1:3" s="25" customFormat="1" ht="15.75">
      <c r="A134" s="26"/>
      <c r="B134" s="35"/>
      <c r="C134" s="61"/>
    </row>
    <row r="135" spans="1:3" s="25" customFormat="1" ht="15.75">
      <c r="A135" s="26"/>
      <c r="B135" s="35"/>
      <c r="C135" s="61"/>
    </row>
    <row r="136" spans="1:3" s="25" customFormat="1" ht="15.75">
      <c r="A136" s="26"/>
      <c r="B136" s="35"/>
      <c r="C136" s="61"/>
    </row>
    <row r="137" spans="1:3" s="25" customFormat="1" ht="15.75">
      <c r="A137" s="26"/>
      <c r="B137" s="35"/>
      <c r="C137" s="61"/>
    </row>
    <row r="138" spans="1:3" s="25" customFormat="1" ht="15.75">
      <c r="A138" s="26"/>
      <c r="B138" s="35"/>
      <c r="C138" s="61"/>
    </row>
    <row r="139" spans="1:3" s="25" customFormat="1" ht="15.75">
      <c r="A139" s="26"/>
      <c r="B139" s="35"/>
      <c r="C139" s="61"/>
    </row>
    <row r="140" spans="1:3" s="25" customFormat="1" ht="15.75">
      <c r="A140" s="26"/>
      <c r="B140" s="35"/>
      <c r="C140" s="61"/>
    </row>
    <row r="141" spans="1:3" s="25" customFormat="1" ht="15.75">
      <c r="A141" s="26"/>
      <c r="B141" s="35"/>
      <c r="C141" s="61"/>
    </row>
    <row r="142" spans="1:3" s="25" customFormat="1" ht="15.75">
      <c r="A142" s="26"/>
      <c r="B142" s="35"/>
      <c r="C142" s="61"/>
    </row>
    <row r="143" spans="1:3" s="25" customFormat="1" ht="15.75">
      <c r="A143" s="26"/>
      <c r="B143" s="35"/>
      <c r="C143" s="61"/>
    </row>
    <row r="144" spans="1:3" s="25" customFormat="1" ht="15.75">
      <c r="A144" s="26"/>
      <c r="B144" s="35"/>
      <c r="C144" s="61"/>
    </row>
    <row r="145" spans="1:3" s="25" customFormat="1" ht="15.75">
      <c r="A145" s="26"/>
      <c r="B145" s="35"/>
      <c r="C145" s="61"/>
    </row>
    <row r="146" spans="1:3" s="25" customFormat="1" ht="15.75">
      <c r="A146" s="26"/>
      <c r="B146" s="35"/>
      <c r="C146" s="61"/>
    </row>
    <row r="147" spans="1:3" s="25" customFormat="1" ht="15.75">
      <c r="A147" s="26"/>
      <c r="B147" s="35"/>
      <c r="C147" s="61"/>
    </row>
    <row r="148" spans="1:3" s="25" customFormat="1" ht="15.75">
      <c r="A148" s="26"/>
      <c r="B148" s="35"/>
      <c r="C148" s="61"/>
    </row>
    <row r="149" spans="1:3" s="25" customFormat="1" ht="15.75">
      <c r="A149" s="26"/>
      <c r="B149" s="35"/>
      <c r="C149" s="61"/>
    </row>
    <row r="150" spans="1:3" s="25" customFormat="1" ht="15.75">
      <c r="A150" s="26"/>
      <c r="B150" s="35"/>
      <c r="C150" s="61"/>
    </row>
    <row r="151" spans="1:3" s="25" customFormat="1" ht="15.75">
      <c r="A151" s="26"/>
      <c r="B151" s="35"/>
      <c r="C151" s="61"/>
    </row>
    <row r="152" spans="1:3" s="25" customFormat="1" ht="15.75">
      <c r="A152" s="26"/>
      <c r="B152" s="35"/>
      <c r="C152" s="61"/>
    </row>
    <row r="153" spans="1:3" s="25" customFormat="1" ht="15.75">
      <c r="A153" s="26"/>
      <c r="B153" s="35"/>
      <c r="C153" s="61"/>
    </row>
    <row r="154" spans="1:3" s="25" customFormat="1" ht="15.75">
      <c r="A154" s="26"/>
      <c r="B154" s="35"/>
      <c r="C154" s="61"/>
    </row>
    <row r="155" spans="1:3" s="25" customFormat="1" ht="15.75">
      <c r="A155" s="26"/>
      <c r="B155" s="35"/>
      <c r="C155" s="61"/>
    </row>
    <row r="156" spans="1:3" s="25" customFormat="1" ht="15.75">
      <c r="A156" s="26"/>
      <c r="B156" s="35"/>
      <c r="C156" s="61"/>
    </row>
    <row r="157" spans="1:3" s="25" customFormat="1" ht="15.75">
      <c r="A157" s="26"/>
      <c r="B157" s="35"/>
      <c r="C157" s="61"/>
    </row>
    <row r="158" spans="1:3" s="25" customFormat="1" ht="15.75">
      <c r="A158" s="26"/>
      <c r="B158" s="35"/>
      <c r="C158" s="61"/>
    </row>
    <row r="159" spans="1:3" s="25" customFormat="1" ht="15.75">
      <c r="A159" s="26"/>
      <c r="B159" s="35"/>
      <c r="C159" s="61"/>
    </row>
    <row r="160" spans="1:3" s="25" customFormat="1" ht="15.75">
      <c r="A160" s="26"/>
      <c r="B160" s="35"/>
      <c r="C160" s="61"/>
    </row>
    <row r="161" spans="1:3" s="25" customFormat="1" ht="15.75">
      <c r="A161" s="26"/>
      <c r="B161" s="35"/>
      <c r="C161" s="61"/>
    </row>
    <row r="162" spans="1:3" s="25" customFormat="1" ht="15.75">
      <c r="A162" s="26"/>
      <c r="B162" s="35"/>
      <c r="C162" s="61"/>
    </row>
    <row r="163" spans="1:3" s="25" customFormat="1" ht="15.75">
      <c r="A163" s="26"/>
      <c r="B163" s="35"/>
      <c r="C163" s="61"/>
    </row>
    <row r="164" spans="1:3" s="25" customFormat="1" ht="15.75">
      <c r="A164" s="26"/>
      <c r="B164" s="35"/>
      <c r="C164" s="61"/>
    </row>
    <row r="165" spans="1:3" s="25" customFormat="1" ht="15.75">
      <c r="A165" s="26"/>
      <c r="B165" s="35"/>
      <c r="C165" s="61"/>
    </row>
    <row r="166" spans="1:3" s="25" customFormat="1" ht="15.75">
      <c r="A166" s="26"/>
      <c r="B166" s="35"/>
      <c r="C166" s="61"/>
    </row>
    <row r="167" spans="1:3" s="25" customFormat="1" ht="15.75">
      <c r="A167" s="26"/>
      <c r="B167" s="35"/>
      <c r="C167" s="61"/>
    </row>
    <row r="168" spans="1:3" s="25" customFormat="1" ht="15.75">
      <c r="A168" s="26"/>
      <c r="B168" s="35"/>
      <c r="C168" s="61"/>
    </row>
    <row r="169" spans="1:3" s="25" customFormat="1" ht="15.75">
      <c r="A169" s="26"/>
      <c r="B169" s="35"/>
      <c r="C169" s="61"/>
    </row>
    <row r="170" spans="1:3" s="25" customFormat="1" ht="15.75">
      <c r="A170" s="26"/>
      <c r="B170" s="35"/>
      <c r="C170" s="61"/>
    </row>
    <row r="171" spans="1:3" s="25" customFormat="1" ht="15.75">
      <c r="A171" s="26"/>
      <c r="B171" s="35"/>
      <c r="C171" s="61"/>
    </row>
    <row r="172" spans="1:3" s="25" customFormat="1" ht="15.75">
      <c r="A172" s="26"/>
      <c r="B172" s="35"/>
      <c r="C172" s="61"/>
    </row>
    <row r="173" spans="1:3" s="25" customFormat="1" ht="15.75">
      <c r="A173" s="26"/>
      <c r="B173" s="35"/>
      <c r="C173" s="61"/>
    </row>
    <row r="174" spans="1:3" s="25" customFormat="1" ht="15.75">
      <c r="A174" s="26"/>
      <c r="B174" s="35"/>
      <c r="C174" s="61"/>
    </row>
    <row r="175" spans="1:3" s="25" customFormat="1" ht="15.75">
      <c r="A175" s="26"/>
      <c r="B175" s="35"/>
      <c r="C175" s="61"/>
    </row>
    <row r="176" spans="1:3" s="25" customFormat="1" ht="15.75">
      <c r="A176" s="26"/>
      <c r="B176" s="35"/>
      <c r="C176" s="61"/>
    </row>
    <row r="177" spans="1:3" s="25" customFormat="1" ht="15.75">
      <c r="A177" s="26"/>
      <c r="B177" s="35"/>
      <c r="C177" s="61"/>
    </row>
    <row r="178" spans="1:3" s="25" customFormat="1" ht="15.75">
      <c r="A178" s="26"/>
      <c r="B178" s="35"/>
      <c r="C178" s="61"/>
    </row>
    <row r="179" spans="1:3" s="25" customFormat="1" ht="15.75">
      <c r="A179" s="26"/>
      <c r="B179" s="35"/>
      <c r="C179" s="61"/>
    </row>
    <row r="180" spans="1:3" s="25" customFormat="1" ht="15.75">
      <c r="A180" s="26"/>
      <c r="B180" s="35"/>
      <c r="C180" s="61"/>
    </row>
    <row r="181" spans="1:3" s="25" customFormat="1" ht="15.75">
      <c r="A181" s="26"/>
      <c r="B181" s="35"/>
      <c r="C181" s="61"/>
    </row>
    <row r="182" spans="1:3" s="25" customFormat="1" ht="15.75">
      <c r="A182" s="26"/>
      <c r="B182" s="35"/>
      <c r="C182" s="61"/>
    </row>
    <row r="183" spans="1:3" s="25" customFormat="1" ht="15.75">
      <c r="A183" s="26"/>
      <c r="B183" s="35"/>
      <c r="C183" s="61"/>
    </row>
    <row r="184" spans="1:3" s="25" customFormat="1" ht="15.75">
      <c r="A184" s="26"/>
      <c r="B184" s="35"/>
      <c r="C184" s="61"/>
    </row>
    <row r="185" spans="1:3" s="25" customFormat="1" ht="15.75">
      <c r="A185" s="26"/>
      <c r="B185" s="35"/>
      <c r="C185" s="61"/>
    </row>
    <row r="186" spans="1:3" s="25" customFormat="1" ht="15.75">
      <c r="A186" s="26"/>
      <c r="B186" s="35"/>
      <c r="C186" s="61"/>
    </row>
    <row r="187" spans="1:3" s="25" customFormat="1" ht="15.75">
      <c r="A187" s="26"/>
      <c r="B187" s="35"/>
      <c r="C187" s="61"/>
    </row>
    <row r="188" spans="4:10" ht="15.75">
      <c r="D188" s="25"/>
      <c r="E188" s="25"/>
      <c r="F188" s="25"/>
      <c r="G188" s="25"/>
      <c r="H188" s="25"/>
      <c r="I188" s="25"/>
      <c r="J188" s="25"/>
    </row>
    <row r="189" spans="4:10" ht="15.75">
      <c r="D189" s="25"/>
      <c r="E189" s="25"/>
      <c r="F189" s="25"/>
      <c r="G189" s="25"/>
      <c r="H189" s="25"/>
      <c r="I189" s="25"/>
      <c r="J189" s="25"/>
    </row>
    <row r="190" spans="4:10" ht="15.75">
      <c r="D190" s="25"/>
      <c r="E190" s="25"/>
      <c r="F190" s="25"/>
      <c r="G190" s="25"/>
      <c r="H190" s="25"/>
      <c r="I190" s="25"/>
      <c r="J190" s="25"/>
    </row>
    <row r="191" spans="4:10" ht="15.75">
      <c r="D191" s="25"/>
      <c r="E191" s="25"/>
      <c r="F191" s="25"/>
      <c r="G191" s="25"/>
      <c r="H191" s="25"/>
      <c r="I191" s="25"/>
      <c r="J191" s="25"/>
    </row>
  </sheetData>
  <sheetProtection/>
  <mergeCells count="41">
    <mergeCell ref="H2:J3"/>
    <mergeCell ref="F5:G5"/>
    <mergeCell ref="H5:I5"/>
    <mergeCell ref="C9:C22"/>
    <mergeCell ref="A4:J4"/>
    <mergeCell ref="A5:A6"/>
    <mergeCell ref="B5:B6"/>
    <mergeCell ref="C5:C6"/>
    <mergeCell ref="C51:C52"/>
    <mergeCell ref="D5:E5"/>
    <mergeCell ref="C53:C54"/>
    <mergeCell ref="C55:C56"/>
    <mergeCell ref="C23:C43"/>
    <mergeCell ref="C44:C50"/>
    <mergeCell ref="C105:C106"/>
    <mergeCell ref="C57:C58"/>
    <mergeCell ref="C59:C60"/>
    <mergeCell ref="C61:C62"/>
    <mergeCell ref="C63:C65"/>
    <mergeCell ref="C66:C67"/>
    <mergeCell ref="C100:C101"/>
    <mergeCell ref="C107:C108"/>
    <mergeCell ref="C112:C113"/>
    <mergeCell ref="C68:C69"/>
    <mergeCell ref="C73:C76"/>
    <mergeCell ref="C77:C81"/>
    <mergeCell ref="C82:C83"/>
    <mergeCell ref="C84:C86"/>
    <mergeCell ref="C87:C89"/>
    <mergeCell ref="C90:C91"/>
    <mergeCell ref="C92:C93"/>
    <mergeCell ref="C124:C127"/>
    <mergeCell ref="C129:C130"/>
    <mergeCell ref="C94:C95"/>
    <mergeCell ref="C96:C97"/>
    <mergeCell ref="C98:C99"/>
    <mergeCell ref="C102:C104"/>
    <mergeCell ref="C109:C111"/>
    <mergeCell ref="C114:C115"/>
    <mergeCell ref="C116:C117"/>
    <mergeCell ref="C119:C123"/>
  </mergeCells>
  <printOptions horizontalCentered="1"/>
  <pageMargins left="0.1968503937007874" right="0.1968503937007874" top="0.3937007874015748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2016-09-06T07:18:14Z</cp:lastPrinted>
  <dcterms:created xsi:type="dcterms:W3CDTF">2006-09-16T00:00:00Z</dcterms:created>
  <dcterms:modified xsi:type="dcterms:W3CDTF">2016-11-08T07:01:25Z</dcterms:modified>
  <cp:category/>
  <cp:version/>
  <cp:contentType/>
  <cp:contentStatus/>
</cp:coreProperties>
</file>