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08" activeTab="0"/>
  </bookViews>
  <sheets>
    <sheet name="Лист1" sheetId="1" r:id="rId1"/>
    <sheet name="Лист2" sheetId="2" r:id="rId2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<sst xmlns="http://schemas.openxmlformats.org/spreadsheetml/2006/main" count="108" uniqueCount="74">
  <si>
    <t>№ п/п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</si>
  <si>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</si>
  <si>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</si>
  <si>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</si>
  <si>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</si>
  <si>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</si>
  <si>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</si>
  <si>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</si>
  <si>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</si>
  <si>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</si>
  <si>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</si>
  <si>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</si>
  <si>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</si>
  <si>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</si>
  <si>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</si>
  <si>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</si>
  <si>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</si>
  <si>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</si>
  <si>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</si>
  <si>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</si>
  <si>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</si>
  <si>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</si>
  <si>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</si>
  <si>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</si>
  <si>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№ однородной группы</t>
  </si>
  <si>
    <t>Раздел Базовый дифференцированный подушевой норматив финансирования на прикрепившихся лиц для однородных групп медицинских организаций (основная часть) (ОЧ БДПН)</t>
  </si>
  <si>
    <t>Наименование МО</t>
  </si>
  <si>
    <t>в том числе</t>
  </si>
  <si>
    <t>Справочно:</t>
  </si>
  <si>
    <t>Итого по группе</t>
  </si>
  <si>
    <t>БДПН АМП в месяц, руб.</t>
  </si>
  <si>
    <t>ОЧ* БДПН АМП  в месяц, руб.</t>
  </si>
  <si>
    <t>БДПН АМП  обращения по поводу заболевания в месяц, руб.</t>
  </si>
  <si>
    <t>ОЧ* ДПН АМП обращения по поводу заболевания  в месяц, руб.</t>
  </si>
  <si>
    <t>БДПН АМП профилактика в месяц, руб.</t>
  </si>
  <si>
    <t>ОЧ* ДПН АМП профилактика  в месяц, руб.</t>
  </si>
  <si>
    <t>*</t>
  </si>
  <si>
    <t>ОЧ- основная часть базового диференцированного подушевого норматива</t>
  </si>
  <si>
    <t>ГБУЗ ЛО "Выборгская МБ"**</t>
  </si>
  <si>
    <t>**</t>
  </si>
  <si>
    <t>с учетом ГБУЗ ЛО "Светогорская РБ"</t>
  </si>
  <si>
    <t>Приложение 15
к Тарифному соглашению на 2018г
от 28.12.17</t>
  </si>
  <si>
    <t>Подушевой норматив финансирования медицинской помощи, оказываемой в амбулаторных условиях с профилактической и иными целями (за исключением диспансеризации),  в связи с обращением по поводу заболевания по базовой ТП ОМС в ЛО на 2018г</t>
  </si>
  <si>
    <t>продолжение Приложения 15 
к Тарифному соглашению на 2018г от 28.12.17</t>
  </si>
  <si>
    <t>Дифференцированный подушевой норматив финансирования медицинской помощи, оказываемой в амбулаторных условиях с профилактической и иными целями (за исключением диспансеризации),  в связи с обращением по поводу заболевания по базовой ТП ОМС в ЛО на 2018г</t>
  </si>
  <si>
    <t>№п/п</t>
  </si>
  <si>
    <t>№ однородной  группы</t>
  </si>
  <si>
    <t>Численность застрахованного населения на 01.04.2017</t>
  </si>
  <si>
    <t>Базовый (средний подушевой норматив финансирования амбулаторной медицинской помощи) в месяц</t>
  </si>
  <si>
    <t>Половозрастной коэффициент дифференциации подушевого норматива</t>
  </si>
  <si>
    <t>Коэффициент дифференциации, учитывающий средний радиус территории обслуживания</t>
  </si>
  <si>
    <t>Коэффициент дифференциации, учитывающий особенности расселения и плотность населения</t>
  </si>
  <si>
    <t>Коэффициент дифференциации по уровню расходов на содержание медицинской организации</t>
  </si>
  <si>
    <t xml:space="preserve"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</t>
  </si>
  <si>
    <t>Интегрированный коэффициент дифференциации подушевого норматива</t>
  </si>
  <si>
    <t>Cредневзвешенное значение интегрированных коэффициентов по группе</t>
  </si>
  <si>
    <t>Поправочный коэффициент (в целях приведения в соответствие объема средств, рассчитанного по дифференцированным подушевым нормативам, к общему объему средств на финансирование медицинских организаций)</t>
  </si>
  <si>
    <t>Базовый дифференцированный подушеывой норматив в месяц по однородным группам медицинских организаций, руб.</t>
  </si>
  <si>
    <t>Пн баз в месяц, руб.</t>
  </si>
  <si>
    <t>КДпвс</t>
  </si>
  <si>
    <t xml:space="preserve">КДср </t>
  </si>
  <si>
    <t>КДпн</t>
  </si>
  <si>
    <t xml:space="preserve">Кдси </t>
  </si>
  <si>
    <t xml:space="preserve">КДзп </t>
  </si>
  <si>
    <t>Кдинт</t>
  </si>
  <si>
    <t>СКДi инт по группе</t>
  </si>
  <si>
    <t>ПК</t>
  </si>
  <si>
    <t>БДПН АМП с 01.01.2018г.</t>
  </si>
  <si>
    <t>9</t>
  </si>
  <si>
    <t>10</t>
  </si>
  <si>
    <t>11=6*7*8*9*10</t>
  </si>
  <si>
    <t>14=5*12/13</t>
  </si>
  <si>
    <t>ГБУЗ ЛО Рощинская РБ</t>
  </si>
  <si>
    <t>ГБУЗ ЛО "Выборгская МБ"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</si>
</sst>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75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 shrinkToFit="1"/>
    </xf>
    <xf numFmtId="1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6" fontId="5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6" fontId="52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186" fontId="52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86" fontId="52" fillId="0" borderId="14" xfId="0" applyNumberFormat="1" applyFont="1" applyBorder="1" applyAlignment="1">
      <alignment horizontal="center" vertical="center"/>
    </xf>
    <xf numFmtId="186" fontId="52" fillId="0" borderId="13" xfId="0" applyNumberFormat="1" applyFont="1" applyBorder="1" applyAlignment="1">
      <alignment horizontal="center" vertical="center"/>
    </xf>
    <xf numFmtId="186" fontId="52" fillId="0" borderId="11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86" fontId="5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86" fontId="54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8" zoomScaleNormal="98" zoomScalePageLayoutView="0" workbookViewId="0" topLeftCell="A1">
      <selection activeCell="K7" sqref="K7"/>
    </sheetView>
  </sheetViews>
  <sheetFormatPr defaultColWidth="9.00390625" defaultRowHeight="12.75"/>
  <cols>
    <col min="1" max="1" width="5.00390625" style="1" customWidth="1"/>
    <col min="2" max="2" width="8.125" style="9" customWidth="1"/>
    <col min="3" max="3" width="31.25390625" style="1" customWidth="1"/>
    <col min="4" max="4" width="11.875" style="1" customWidth="1"/>
    <col min="5" max="5" width="13.25390625" style="3" customWidth="1"/>
    <col min="6" max="6" width="12.25390625" style="2" customWidth="1"/>
    <col min="7" max="7" width="12.75390625" style="3" customWidth="1"/>
    <col min="8" max="8" width="10.625" style="3" customWidth="1"/>
    <col min="9" max="9" width="12.75390625" style="3" customWidth="1"/>
    <col min="10" max="10" width="10.25390625" style="1" customWidth="1"/>
    <col min="11" max="16384" width="9.125" style="1" customWidth="1"/>
  </cols>
  <sheetData>
    <row r="1" spans="1:9" s="14" customFormat="1" ht="44.25" customHeight="1">
      <c r="A1" s="4"/>
      <c r="B1" s="8"/>
      <c r="C1" s="4"/>
      <c r="D1" s="4"/>
      <c r="E1" s="4"/>
      <c r="G1" s="62" t="s">
        <v>41</v>
      </c>
      <c r="H1" s="62"/>
      <c r="I1" s="62"/>
    </row>
    <row r="2" spans="1:9" s="23" customFormat="1" ht="54" customHeight="1">
      <c r="A2" s="63" t="s">
        <v>42</v>
      </c>
      <c r="B2" s="63"/>
      <c r="C2" s="63"/>
      <c r="D2" s="63"/>
      <c r="E2" s="63"/>
      <c r="F2" s="63"/>
      <c r="G2" s="63"/>
      <c r="H2" s="63"/>
      <c r="I2" s="63"/>
    </row>
    <row r="3" spans="1:9" s="24" customFormat="1" ht="33.7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</row>
    <row r="4" spans="1:9" s="24" customFormat="1" ht="18.75" customHeight="1">
      <c r="A4" s="15"/>
      <c r="B4" s="16"/>
      <c r="C4" s="15"/>
      <c r="D4" s="15"/>
      <c r="E4" s="15"/>
      <c r="F4" s="15"/>
      <c r="G4" s="15"/>
      <c r="H4" s="15"/>
      <c r="I4" s="15"/>
    </row>
    <row r="5" spans="1:9" s="24" customFormat="1" ht="12.75" customHeight="1">
      <c r="A5" s="64" t="s">
        <v>0</v>
      </c>
      <c r="B5" s="65" t="s">
        <v>24</v>
      </c>
      <c r="C5" s="64" t="s">
        <v>26</v>
      </c>
      <c r="D5" s="66" t="s">
        <v>30</v>
      </c>
      <c r="E5" s="17" t="s">
        <v>27</v>
      </c>
      <c r="F5" s="69" t="s">
        <v>28</v>
      </c>
      <c r="G5" s="70"/>
      <c r="H5" s="70"/>
      <c r="I5" s="71"/>
    </row>
    <row r="6" spans="1:9" s="24" customFormat="1" ht="12.75" customHeight="1">
      <c r="A6" s="64"/>
      <c r="B6" s="65"/>
      <c r="C6" s="64"/>
      <c r="D6" s="66"/>
      <c r="E6" s="73" t="s">
        <v>31</v>
      </c>
      <c r="F6" s="67" t="s">
        <v>32</v>
      </c>
      <c r="G6" s="17" t="s">
        <v>27</v>
      </c>
      <c r="H6" s="67" t="s">
        <v>34</v>
      </c>
      <c r="I6" s="17" t="s">
        <v>27</v>
      </c>
    </row>
    <row r="7" spans="1:9" s="24" customFormat="1" ht="85.5" customHeight="1">
      <c r="A7" s="64"/>
      <c r="B7" s="65"/>
      <c r="C7" s="64"/>
      <c r="D7" s="66"/>
      <c r="E7" s="74"/>
      <c r="F7" s="68"/>
      <c r="G7" s="17" t="s">
        <v>33</v>
      </c>
      <c r="H7" s="68"/>
      <c r="I7" s="17" t="s">
        <v>35</v>
      </c>
    </row>
    <row r="8" spans="1:9" s="13" customFormat="1" ht="13.5" customHeight="1">
      <c r="A8" s="6">
        <v>1</v>
      </c>
      <c r="B8" s="7">
        <f>A8+1</f>
        <v>2</v>
      </c>
      <c r="C8" s="7">
        <f>B8+1</f>
        <v>3</v>
      </c>
      <c r="D8" s="7">
        <v>4</v>
      </c>
      <c r="E8" s="12">
        <v>5</v>
      </c>
      <c r="F8" s="7">
        <v>6</v>
      </c>
      <c r="G8" s="12">
        <v>7</v>
      </c>
      <c r="H8" s="12">
        <v>8</v>
      </c>
      <c r="I8" s="12">
        <v>9</v>
      </c>
    </row>
    <row r="9" spans="1:9" s="26" customFormat="1" ht="15">
      <c r="A9" s="18">
        <v>1</v>
      </c>
      <c r="B9" s="75">
        <v>1</v>
      </c>
      <c r="C9" s="25" t="s">
        <v>13</v>
      </c>
      <c r="D9" s="5">
        <f>F9+H9</f>
        <v>364.53000000000003</v>
      </c>
      <c r="E9" s="5">
        <f>G9+I9</f>
        <v>364.53000000000003</v>
      </c>
      <c r="F9" s="5">
        <v>302.43</v>
      </c>
      <c r="G9" s="5">
        <v>302.43</v>
      </c>
      <c r="H9" s="5">
        <v>62.1</v>
      </c>
      <c r="I9" s="5">
        <v>62.1</v>
      </c>
    </row>
    <row r="10" spans="1:9" s="28" customFormat="1" ht="15">
      <c r="A10" s="19">
        <v>2</v>
      </c>
      <c r="B10" s="76"/>
      <c r="C10" s="25" t="s">
        <v>9</v>
      </c>
      <c r="D10" s="5">
        <f aca="true" t="shared" si="0" ref="D10:D42">F10+H10</f>
        <v>364.53000000000003</v>
      </c>
      <c r="E10" s="5">
        <f aca="true" t="shared" si="1" ref="E10:E42">G10+I10</f>
        <v>364.53000000000003</v>
      </c>
      <c r="F10" s="27">
        <v>302.43</v>
      </c>
      <c r="G10" s="5">
        <v>302.43</v>
      </c>
      <c r="H10" s="5">
        <v>62.1</v>
      </c>
      <c r="I10" s="5">
        <v>62.1</v>
      </c>
    </row>
    <row r="11" spans="1:9" s="28" customFormat="1" ht="14.25">
      <c r="A11" s="29"/>
      <c r="B11" s="20"/>
      <c r="C11" s="30" t="s">
        <v>29</v>
      </c>
      <c r="D11" s="21">
        <f t="shared" si="0"/>
        <v>364.53000000000003</v>
      </c>
      <c r="E11" s="21">
        <f t="shared" si="1"/>
        <v>364.53000000000003</v>
      </c>
      <c r="F11" s="21">
        <v>302.43</v>
      </c>
      <c r="G11" s="21">
        <f>ROUND(F11*0.99999,2)</f>
        <v>302.43</v>
      </c>
      <c r="H11" s="21">
        <v>62.1</v>
      </c>
      <c r="I11" s="21">
        <f>ROUND(H11*0.99999,2)</f>
        <v>62.1</v>
      </c>
    </row>
    <row r="12" spans="1:9" s="31" customFormat="1" ht="15">
      <c r="A12" s="19">
        <v>3</v>
      </c>
      <c r="B12" s="59">
        <v>2</v>
      </c>
      <c r="C12" s="25" t="s">
        <v>11</v>
      </c>
      <c r="D12" s="5">
        <f t="shared" si="0"/>
        <v>348.45</v>
      </c>
      <c r="E12" s="5">
        <f t="shared" si="1"/>
        <v>348.45</v>
      </c>
      <c r="F12" s="5">
        <v>285.52</v>
      </c>
      <c r="G12" s="5">
        <v>285.52</v>
      </c>
      <c r="H12" s="5">
        <v>62.93</v>
      </c>
      <c r="I12" s="5">
        <v>62.93</v>
      </c>
    </row>
    <row r="13" spans="1:9" s="31" customFormat="1" ht="15">
      <c r="A13" s="19">
        <v>4</v>
      </c>
      <c r="B13" s="61"/>
      <c r="C13" s="25" t="s">
        <v>8</v>
      </c>
      <c r="D13" s="5">
        <f t="shared" si="0"/>
        <v>348.45</v>
      </c>
      <c r="E13" s="5">
        <f t="shared" si="1"/>
        <v>348.45</v>
      </c>
      <c r="F13" s="5">
        <v>285.52</v>
      </c>
      <c r="G13" s="5">
        <v>285.52</v>
      </c>
      <c r="H13" s="5">
        <v>62.93</v>
      </c>
      <c r="I13" s="5">
        <v>62.93</v>
      </c>
    </row>
    <row r="14" spans="1:9" s="31" customFormat="1" ht="15">
      <c r="A14" s="19">
        <v>5</v>
      </c>
      <c r="B14" s="60"/>
      <c r="C14" s="25" t="s">
        <v>18</v>
      </c>
      <c r="D14" s="5">
        <f t="shared" si="0"/>
        <v>348.45</v>
      </c>
      <c r="E14" s="5">
        <f t="shared" si="1"/>
        <v>348.45</v>
      </c>
      <c r="F14" s="5">
        <v>285.52</v>
      </c>
      <c r="G14" s="5">
        <v>285.52</v>
      </c>
      <c r="H14" s="5">
        <v>62.93</v>
      </c>
      <c r="I14" s="5">
        <v>62.93</v>
      </c>
    </row>
    <row r="15" spans="1:9" s="28" customFormat="1" ht="14.25">
      <c r="A15" s="29"/>
      <c r="B15" s="22"/>
      <c r="C15" s="30" t="s">
        <v>29</v>
      </c>
      <c r="D15" s="21">
        <f t="shared" si="0"/>
        <v>348.45</v>
      </c>
      <c r="E15" s="21">
        <f t="shared" si="1"/>
        <v>348.45</v>
      </c>
      <c r="F15" s="21">
        <v>285.52</v>
      </c>
      <c r="G15" s="21">
        <f>ROUND(F15*0.99999,2)</f>
        <v>285.52</v>
      </c>
      <c r="H15" s="21">
        <v>62.93</v>
      </c>
      <c r="I15" s="21">
        <f>ROUND(H15*0.99999,2)</f>
        <v>62.93</v>
      </c>
    </row>
    <row r="16" spans="1:9" s="31" customFormat="1" ht="15">
      <c r="A16" s="19">
        <v>6</v>
      </c>
      <c r="B16" s="59">
        <v>3</v>
      </c>
      <c r="C16" s="25" t="s">
        <v>15</v>
      </c>
      <c r="D16" s="5">
        <f t="shared" si="0"/>
        <v>337.52</v>
      </c>
      <c r="E16" s="5">
        <f t="shared" si="1"/>
        <v>337.52</v>
      </c>
      <c r="F16" s="5">
        <v>286.53</v>
      </c>
      <c r="G16" s="5">
        <v>286.53</v>
      </c>
      <c r="H16" s="5">
        <v>50.99</v>
      </c>
      <c r="I16" s="5">
        <v>50.99</v>
      </c>
    </row>
    <row r="17" spans="1:9" s="31" customFormat="1" ht="15">
      <c r="A17" s="19">
        <v>7</v>
      </c>
      <c r="B17" s="61"/>
      <c r="C17" s="25" t="s">
        <v>7</v>
      </c>
      <c r="D17" s="5">
        <f t="shared" si="0"/>
        <v>337.52</v>
      </c>
      <c r="E17" s="5">
        <f t="shared" si="1"/>
        <v>337.52</v>
      </c>
      <c r="F17" s="5">
        <v>286.53</v>
      </c>
      <c r="G17" s="5">
        <v>286.53</v>
      </c>
      <c r="H17" s="5">
        <v>50.99</v>
      </c>
      <c r="I17" s="5">
        <v>50.99</v>
      </c>
    </row>
    <row r="18" spans="1:9" s="31" customFormat="1" ht="30">
      <c r="A18" s="19">
        <v>8</v>
      </c>
      <c r="B18" s="60"/>
      <c r="C18" s="25" t="s">
        <v>16</v>
      </c>
      <c r="D18" s="5">
        <f t="shared" si="0"/>
        <v>337.52</v>
      </c>
      <c r="E18" s="5">
        <f t="shared" si="1"/>
        <v>337.52</v>
      </c>
      <c r="F18" s="5">
        <v>286.53</v>
      </c>
      <c r="G18" s="5">
        <v>286.53</v>
      </c>
      <c r="H18" s="5">
        <v>50.99</v>
      </c>
      <c r="I18" s="5">
        <v>50.99</v>
      </c>
    </row>
    <row r="19" spans="1:9" s="28" customFormat="1" ht="14.25">
      <c r="A19" s="29"/>
      <c r="B19" s="22"/>
      <c r="C19" s="30" t="s">
        <v>29</v>
      </c>
      <c r="D19" s="21">
        <f t="shared" si="0"/>
        <v>337.52</v>
      </c>
      <c r="E19" s="21">
        <f t="shared" si="1"/>
        <v>337.52</v>
      </c>
      <c r="F19" s="21">
        <v>286.53</v>
      </c>
      <c r="G19" s="21">
        <f>ROUND(F19*0.99999,2)</f>
        <v>286.53</v>
      </c>
      <c r="H19" s="21">
        <v>50.99</v>
      </c>
      <c r="I19" s="21">
        <f>ROUND(H19*0.99999,2)</f>
        <v>50.99</v>
      </c>
    </row>
    <row r="20" spans="1:9" s="31" customFormat="1" ht="15">
      <c r="A20" s="19">
        <v>9</v>
      </c>
      <c r="B20" s="59">
        <v>4</v>
      </c>
      <c r="C20" s="25" t="s">
        <v>14</v>
      </c>
      <c r="D20" s="5">
        <f t="shared" si="0"/>
        <v>309.41999999999996</v>
      </c>
      <c r="E20" s="5">
        <f t="shared" si="1"/>
        <v>309.41999999999996</v>
      </c>
      <c r="F20" s="5">
        <v>252.98</v>
      </c>
      <c r="G20" s="5">
        <v>252.98</v>
      </c>
      <c r="H20" s="5">
        <v>56.44</v>
      </c>
      <c r="I20" s="5">
        <v>56.44</v>
      </c>
    </row>
    <row r="21" spans="1:9" s="31" customFormat="1" ht="15">
      <c r="A21" s="19">
        <v>10</v>
      </c>
      <c r="B21" s="61"/>
      <c r="C21" s="25" t="s">
        <v>10</v>
      </c>
      <c r="D21" s="5">
        <f t="shared" si="0"/>
        <v>309.41999999999996</v>
      </c>
      <c r="E21" s="5">
        <f t="shared" si="1"/>
        <v>309.41999999999996</v>
      </c>
      <c r="F21" s="5">
        <v>252.98</v>
      </c>
      <c r="G21" s="5">
        <v>252.98</v>
      </c>
      <c r="H21" s="5">
        <v>56.44</v>
      </c>
      <c r="I21" s="5">
        <v>56.44</v>
      </c>
    </row>
    <row r="22" spans="1:9" s="31" customFormat="1" ht="15">
      <c r="A22" s="19">
        <v>11</v>
      </c>
      <c r="B22" s="60"/>
      <c r="C22" s="25" t="s">
        <v>22</v>
      </c>
      <c r="D22" s="5">
        <f t="shared" si="0"/>
        <v>309.41999999999996</v>
      </c>
      <c r="E22" s="5">
        <f t="shared" si="1"/>
        <v>309.41999999999996</v>
      </c>
      <c r="F22" s="5">
        <v>252.98</v>
      </c>
      <c r="G22" s="5">
        <v>252.98</v>
      </c>
      <c r="H22" s="5">
        <v>56.44</v>
      </c>
      <c r="I22" s="5">
        <v>56.44</v>
      </c>
    </row>
    <row r="23" spans="1:9" s="28" customFormat="1" ht="14.25">
      <c r="A23" s="29"/>
      <c r="B23" s="22"/>
      <c r="C23" s="30" t="s">
        <v>29</v>
      </c>
      <c r="D23" s="21">
        <f t="shared" si="0"/>
        <v>309.41999999999996</v>
      </c>
      <c r="E23" s="21">
        <f t="shared" si="1"/>
        <v>309.41999999999996</v>
      </c>
      <c r="F23" s="21">
        <v>252.98</v>
      </c>
      <c r="G23" s="21">
        <f>ROUND(F23*0.99999,2)</f>
        <v>252.98</v>
      </c>
      <c r="H23" s="21">
        <v>56.44</v>
      </c>
      <c r="I23" s="21">
        <f>ROUND(H23*0.99999,2)</f>
        <v>56.44</v>
      </c>
    </row>
    <row r="24" spans="1:9" s="31" customFormat="1" ht="15">
      <c r="A24" s="19">
        <v>12</v>
      </c>
      <c r="B24" s="59">
        <v>5</v>
      </c>
      <c r="C24" s="25" t="s">
        <v>2</v>
      </c>
      <c r="D24" s="5">
        <f t="shared" si="0"/>
        <v>293.09</v>
      </c>
      <c r="E24" s="5">
        <f t="shared" si="1"/>
        <v>293.09</v>
      </c>
      <c r="F24" s="5">
        <v>243.23</v>
      </c>
      <c r="G24" s="5">
        <v>243.23</v>
      </c>
      <c r="H24" s="5">
        <v>49.86</v>
      </c>
      <c r="I24" s="5">
        <v>49.86</v>
      </c>
    </row>
    <row r="25" spans="1:9" s="31" customFormat="1" ht="15">
      <c r="A25" s="19">
        <v>13</v>
      </c>
      <c r="B25" s="60"/>
      <c r="C25" s="25" t="s">
        <v>17</v>
      </c>
      <c r="D25" s="5">
        <f t="shared" si="0"/>
        <v>293.09</v>
      </c>
      <c r="E25" s="5">
        <f t="shared" si="1"/>
        <v>293.09</v>
      </c>
      <c r="F25" s="5">
        <v>243.23</v>
      </c>
      <c r="G25" s="5">
        <v>243.23</v>
      </c>
      <c r="H25" s="5">
        <v>49.86</v>
      </c>
      <c r="I25" s="5">
        <v>49.86</v>
      </c>
    </row>
    <row r="26" spans="1:9" s="28" customFormat="1" ht="14.25">
      <c r="A26" s="29"/>
      <c r="B26" s="22"/>
      <c r="C26" s="30" t="s">
        <v>29</v>
      </c>
      <c r="D26" s="21">
        <f t="shared" si="0"/>
        <v>293.09</v>
      </c>
      <c r="E26" s="21">
        <f t="shared" si="1"/>
        <v>293.09</v>
      </c>
      <c r="F26" s="21">
        <v>243.23</v>
      </c>
      <c r="G26" s="21">
        <f>ROUND(F26*0.99999,2)</f>
        <v>243.23</v>
      </c>
      <c r="H26" s="21">
        <v>49.86</v>
      </c>
      <c r="I26" s="21">
        <f>ROUND(H26*0.99999,2)</f>
        <v>49.86</v>
      </c>
    </row>
    <row r="27" spans="1:9" s="31" customFormat="1" ht="15">
      <c r="A27" s="19">
        <v>14</v>
      </c>
      <c r="B27" s="59">
        <v>6</v>
      </c>
      <c r="C27" s="25" t="s">
        <v>12</v>
      </c>
      <c r="D27" s="5">
        <f t="shared" si="0"/>
        <v>274.38</v>
      </c>
      <c r="E27" s="5">
        <f t="shared" si="1"/>
        <v>274.38</v>
      </c>
      <c r="F27" s="5">
        <v>222.36</v>
      </c>
      <c r="G27" s="5">
        <v>222.36</v>
      </c>
      <c r="H27" s="5">
        <v>52.02</v>
      </c>
      <c r="I27" s="5">
        <v>52.02</v>
      </c>
    </row>
    <row r="28" spans="1:9" s="31" customFormat="1" ht="15">
      <c r="A28" s="19">
        <v>15</v>
      </c>
      <c r="B28" s="60"/>
      <c r="C28" s="25" t="s">
        <v>4</v>
      </c>
      <c r="D28" s="5">
        <f t="shared" si="0"/>
        <v>274.38</v>
      </c>
      <c r="E28" s="5">
        <f t="shared" si="1"/>
        <v>274.38</v>
      </c>
      <c r="F28" s="5">
        <v>222.36</v>
      </c>
      <c r="G28" s="5">
        <v>222.36</v>
      </c>
      <c r="H28" s="5">
        <v>52.02</v>
      </c>
      <c r="I28" s="5">
        <v>52.02</v>
      </c>
    </row>
    <row r="29" spans="1:9" s="28" customFormat="1" ht="14.25">
      <c r="A29" s="29"/>
      <c r="B29" s="22"/>
      <c r="C29" s="30" t="s">
        <v>29</v>
      </c>
      <c r="D29" s="21">
        <f t="shared" si="0"/>
        <v>274.38</v>
      </c>
      <c r="E29" s="21">
        <f t="shared" si="1"/>
        <v>274.38</v>
      </c>
      <c r="F29" s="21">
        <v>222.36</v>
      </c>
      <c r="G29" s="21">
        <f>ROUND(F29*0.99999,2)</f>
        <v>222.36</v>
      </c>
      <c r="H29" s="21">
        <v>52.02</v>
      </c>
      <c r="I29" s="21">
        <f>ROUND(H29*0.99999,2)</f>
        <v>52.02</v>
      </c>
    </row>
    <row r="30" spans="1:9" s="31" customFormat="1" ht="15">
      <c r="A30" s="19">
        <v>16</v>
      </c>
      <c r="B30" s="59">
        <v>7</v>
      </c>
      <c r="C30" s="25" t="s">
        <v>21</v>
      </c>
      <c r="D30" s="5">
        <f t="shared" si="0"/>
        <v>267.04</v>
      </c>
      <c r="E30" s="5">
        <f t="shared" si="1"/>
        <v>267.04</v>
      </c>
      <c r="F30" s="5">
        <v>222.53</v>
      </c>
      <c r="G30" s="5">
        <v>222.53</v>
      </c>
      <c r="H30" s="5">
        <v>44.51</v>
      </c>
      <c r="I30" s="5">
        <v>44.51</v>
      </c>
    </row>
    <row r="31" spans="1:9" s="31" customFormat="1" ht="15">
      <c r="A31" s="19">
        <v>17</v>
      </c>
      <c r="B31" s="60"/>
      <c r="C31" s="25" t="s">
        <v>1</v>
      </c>
      <c r="D31" s="5">
        <f t="shared" si="0"/>
        <v>267.04</v>
      </c>
      <c r="E31" s="5">
        <f t="shared" si="1"/>
        <v>267.04</v>
      </c>
      <c r="F31" s="5">
        <v>222.53</v>
      </c>
      <c r="G31" s="5">
        <v>222.53</v>
      </c>
      <c r="H31" s="5">
        <v>44.51</v>
      </c>
      <c r="I31" s="5">
        <v>44.51</v>
      </c>
    </row>
    <row r="32" spans="1:9" s="28" customFormat="1" ht="14.25">
      <c r="A32" s="29"/>
      <c r="B32" s="22"/>
      <c r="C32" s="30" t="s">
        <v>29</v>
      </c>
      <c r="D32" s="21">
        <f t="shared" si="0"/>
        <v>267.04</v>
      </c>
      <c r="E32" s="21">
        <f t="shared" si="1"/>
        <v>267.04</v>
      </c>
      <c r="F32" s="21">
        <v>222.53</v>
      </c>
      <c r="G32" s="21">
        <f>ROUND(F32*0.99999,2)</f>
        <v>222.53</v>
      </c>
      <c r="H32" s="21">
        <v>44.51</v>
      </c>
      <c r="I32" s="21">
        <f>ROUND(H32*0.99999,2)</f>
        <v>44.51</v>
      </c>
    </row>
    <row r="33" spans="1:9" s="31" customFormat="1" ht="15">
      <c r="A33" s="19">
        <v>18</v>
      </c>
      <c r="B33" s="59">
        <v>8</v>
      </c>
      <c r="C33" s="25" t="s">
        <v>6</v>
      </c>
      <c r="D33" s="5">
        <f t="shared" si="0"/>
        <v>256.28999999999996</v>
      </c>
      <c r="E33" s="5">
        <f t="shared" si="1"/>
        <v>256.28999999999996</v>
      </c>
      <c r="F33" s="5">
        <v>205.04</v>
      </c>
      <c r="G33" s="5">
        <v>205.04</v>
      </c>
      <c r="H33" s="5">
        <v>51.25</v>
      </c>
      <c r="I33" s="5">
        <v>51.25</v>
      </c>
    </row>
    <row r="34" spans="1:9" s="31" customFormat="1" ht="30">
      <c r="A34" s="19">
        <v>19</v>
      </c>
      <c r="B34" s="60"/>
      <c r="C34" s="32" t="s">
        <v>23</v>
      </c>
      <c r="D34" s="5">
        <f t="shared" si="0"/>
        <v>256.28999999999996</v>
      </c>
      <c r="E34" s="5">
        <f t="shared" si="1"/>
        <v>256.28999999999996</v>
      </c>
      <c r="F34" s="5">
        <v>205.04</v>
      </c>
      <c r="G34" s="5">
        <v>205.04</v>
      </c>
      <c r="H34" s="5">
        <v>51.25</v>
      </c>
      <c r="I34" s="5">
        <v>51.25</v>
      </c>
    </row>
    <row r="35" spans="1:9" s="28" customFormat="1" ht="14.25">
      <c r="A35" s="29"/>
      <c r="B35" s="22"/>
      <c r="C35" s="30" t="s">
        <v>29</v>
      </c>
      <c r="D35" s="21">
        <f t="shared" si="0"/>
        <v>256.28999999999996</v>
      </c>
      <c r="E35" s="21">
        <f t="shared" si="1"/>
        <v>256.28999999999996</v>
      </c>
      <c r="F35" s="21">
        <v>205.04</v>
      </c>
      <c r="G35" s="21">
        <f>ROUND(F35*0.99999,2)</f>
        <v>205.04</v>
      </c>
      <c r="H35" s="21">
        <v>51.25</v>
      </c>
      <c r="I35" s="21">
        <f>ROUND(H35*0.99999,2)</f>
        <v>51.25</v>
      </c>
    </row>
    <row r="36" spans="1:9" s="31" customFormat="1" ht="15">
      <c r="A36" s="19">
        <v>20</v>
      </c>
      <c r="B36" s="59">
        <v>9</v>
      </c>
      <c r="C36" s="25" t="s">
        <v>19</v>
      </c>
      <c r="D36" s="5">
        <f t="shared" si="0"/>
        <v>236.98000000000002</v>
      </c>
      <c r="E36" s="5">
        <f t="shared" si="1"/>
        <v>236.98000000000002</v>
      </c>
      <c r="F36" s="5">
        <v>193.58</v>
      </c>
      <c r="G36" s="5">
        <v>193.58</v>
      </c>
      <c r="H36" s="5">
        <v>43.4</v>
      </c>
      <c r="I36" s="5">
        <v>43.4</v>
      </c>
    </row>
    <row r="37" spans="1:9" s="31" customFormat="1" ht="15">
      <c r="A37" s="19">
        <v>21</v>
      </c>
      <c r="B37" s="61"/>
      <c r="C37" s="25" t="s">
        <v>3</v>
      </c>
      <c r="D37" s="5">
        <f t="shared" si="0"/>
        <v>236.98000000000002</v>
      </c>
      <c r="E37" s="5">
        <f t="shared" si="1"/>
        <v>236.98000000000002</v>
      </c>
      <c r="F37" s="5">
        <v>193.58</v>
      </c>
      <c r="G37" s="5">
        <v>193.58</v>
      </c>
      <c r="H37" s="5">
        <v>43.4</v>
      </c>
      <c r="I37" s="5">
        <v>43.4</v>
      </c>
    </row>
    <row r="38" spans="1:9" s="31" customFormat="1" ht="15">
      <c r="A38" s="19">
        <v>22</v>
      </c>
      <c r="B38" s="60"/>
      <c r="C38" s="25" t="s">
        <v>20</v>
      </c>
      <c r="D38" s="5">
        <f t="shared" si="0"/>
        <v>236.98000000000002</v>
      </c>
      <c r="E38" s="5">
        <f t="shared" si="1"/>
        <v>236.98000000000002</v>
      </c>
      <c r="F38" s="5">
        <v>193.58</v>
      </c>
      <c r="G38" s="5">
        <v>193.58</v>
      </c>
      <c r="H38" s="5">
        <v>43.4</v>
      </c>
      <c r="I38" s="5">
        <v>43.4</v>
      </c>
    </row>
    <row r="39" spans="1:9" s="28" customFormat="1" ht="14.25">
      <c r="A39" s="29"/>
      <c r="B39" s="22"/>
      <c r="C39" s="30" t="s">
        <v>29</v>
      </c>
      <c r="D39" s="21">
        <f t="shared" si="0"/>
        <v>236.98000000000002</v>
      </c>
      <c r="E39" s="21">
        <f t="shared" si="1"/>
        <v>236.98000000000002</v>
      </c>
      <c r="F39" s="21">
        <v>193.58</v>
      </c>
      <c r="G39" s="21">
        <f>ROUND(F39*0.99999,2)</f>
        <v>193.58</v>
      </c>
      <c r="H39" s="21">
        <v>43.4</v>
      </c>
      <c r="I39" s="21">
        <f>ROUND(H39*0.99999,2)</f>
        <v>43.4</v>
      </c>
    </row>
    <row r="40" spans="1:9" s="31" customFormat="1" ht="15">
      <c r="A40" s="19">
        <v>23</v>
      </c>
      <c r="B40" s="59">
        <v>10</v>
      </c>
      <c r="C40" s="25" t="s">
        <v>38</v>
      </c>
      <c r="D40" s="5">
        <f t="shared" si="0"/>
        <v>202.8</v>
      </c>
      <c r="E40" s="5">
        <f t="shared" si="1"/>
        <v>202.8</v>
      </c>
      <c r="F40" s="5">
        <v>150.74</v>
      </c>
      <c r="G40" s="5">
        <v>150.74</v>
      </c>
      <c r="H40" s="5">
        <v>52.06</v>
      </c>
      <c r="I40" s="5">
        <v>52.06</v>
      </c>
    </row>
    <row r="41" spans="1:9" s="31" customFormat="1" ht="15">
      <c r="A41" s="19">
        <v>24</v>
      </c>
      <c r="B41" s="60"/>
      <c r="C41" s="25" t="s">
        <v>5</v>
      </c>
      <c r="D41" s="5">
        <f t="shared" si="0"/>
        <v>202.8</v>
      </c>
      <c r="E41" s="5">
        <f t="shared" si="1"/>
        <v>202.8</v>
      </c>
      <c r="F41" s="5">
        <v>150.74</v>
      </c>
      <c r="G41" s="5">
        <v>150.74</v>
      </c>
      <c r="H41" s="5">
        <v>52.06</v>
      </c>
      <c r="I41" s="5">
        <v>52.06</v>
      </c>
    </row>
    <row r="42" spans="1:9" s="28" customFormat="1" ht="14.25">
      <c r="A42" s="33"/>
      <c r="B42" s="22"/>
      <c r="C42" s="30" t="s">
        <v>29</v>
      </c>
      <c r="D42" s="21">
        <f t="shared" si="0"/>
        <v>202.8</v>
      </c>
      <c r="E42" s="21">
        <f t="shared" si="1"/>
        <v>202.8</v>
      </c>
      <c r="F42" s="21">
        <v>150.74</v>
      </c>
      <c r="G42" s="21">
        <f>ROUND(F42*0.99999,2)</f>
        <v>150.74</v>
      </c>
      <c r="H42" s="21">
        <v>52.06</v>
      </c>
      <c r="I42" s="21">
        <f>ROUND(H42*0.99999,2)</f>
        <v>52.06</v>
      </c>
    </row>
    <row r="43" spans="2:9" s="31" customFormat="1" ht="15">
      <c r="B43" s="9"/>
      <c r="E43" s="34"/>
      <c r="F43" s="35"/>
      <c r="G43" s="34"/>
      <c r="H43" s="34"/>
      <c r="I43" s="34"/>
    </row>
    <row r="44" spans="2:9" s="31" customFormat="1" ht="15" customHeight="1">
      <c r="B44" s="11" t="s">
        <v>36</v>
      </c>
      <c r="C44" s="77" t="s">
        <v>37</v>
      </c>
      <c r="D44" s="77"/>
      <c r="E44" s="77"/>
      <c r="F44" s="77"/>
      <c r="G44" s="77"/>
      <c r="H44" s="77"/>
      <c r="I44" s="77"/>
    </row>
    <row r="45" spans="2:9" s="31" customFormat="1" ht="15" customHeight="1">
      <c r="B45" s="10" t="s">
        <v>39</v>
      </c>
      <c r="C45" s="72" t="s">
        <v>40</v>
      </c>
      <c r="D45" s="72"/>
      <c r="E45" s="72"/>
      <c r="F45" s="72"/>
      <c r="G45" s="72"/>
      <c r="H45" s="72"/>
      <c r="I45" s="72"/>
    </row>
  </sheetData>
  <sheetProtection/>
  <mergeCells count="23">
    <mergeCell ref="B16:B18"/>
    <mergeCell ref="B20:B22"/>
    <mergeCell ref="B24:B25"/>
    <mergeCell ref="F6:F7"/>
    <mergeCell ref="H6:H7"/>
    <mergeCell ref="F5:I5"/>
    <mergeCell ref="C45:I45"/>
    <mergeCell ref="E6:E7"/>
    <mergeCell ref="B9:B10"/>
    <mergeCell ref="B30:B31"/>
    <mergeCell ref="B33:B34"/>
    <mergeCell ref="C44:I44"/>
    <mergeCell ref="B12:B14"/>
    <mergeCell ref="B27:B28"/>
    <mergeCell ref="B36:B38"/>
    <mergeCell ref="B40:B41"/>
    <mergeCell ref="G1:I1"/>
    <mergeCell ref="A2:I2"/>
    <mergeCell ref="A3:I3"/>
    <mergeCell ref="A5:A7"/>
    <mergeCell ref="B5:B7"/>
    <mergeCell ref="C5:C7"/>
    <mergeCell ref="D5:D7"/>
  </mergeCells>
  <printOptions horizontalCentered="1"/>
  <pageMargins left="0.7874015748031497" right="0.3937007874015748" top="0.7874015748031497" bottom="0.3937007874015748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625" style="36" customWidth="1"/>
    <col min="2" max="2" width="29.00390625" style="37" customWidth="1"/>
    <col min="3" max="3" width="9.75390625" style="38" customWidth="1"/>
    <col min="4" max="4" width="15.25390625" style="39" customWidth="1"/>
    <col min="5" max="5" width="13.625" style="39" customWidth="1"/>
    <col min="6" max="8" width="14.375" style="39" customWidth="1"/>
    <col min="9" max="9" width="14.375" style="40" customWidth="1"/>
    <col min="10" max="10" width="17.875" style="40" customWidth="1"/>
    <col min="11" max="11" width="14.375" style="40" customWidth="1"/>
    <col min="12" max="12" width="12.00390625" style="40" customWidth="1"/>
    <col min="13" max="13" width="19.75390625" style="0" customWidth="1"/>
    <col min="14" max="14" width="12.75390625" style="39" customWidth="1"/>
    <col min="15" max="16384" width="9.125" style="41" customWidth="1"/>
  </cols>
  <sheetData>
    <row r="1" spans="11:14" ht="48" customHeight="1">
      <c r="K1" s="94" t="s">
        <v>43</v>
      </c>
      <c r="L1" s="94"/>
      <c r="M1" s="94"/>
      <c r="N1" s="94"/>
    </row>
    <row r="2" spans="2:14" ht="38.25" customHeight="1"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4" spans="1:14" ht="126" customHeight="1">
      <c r="A4" s="96" t="s">
        <v>45</v>
      </c>
      <c r="B4" s="97" t="s">
        <v>26</v>
      </c>
      <c r="C4" s="98" t="s">
        <v>46</v>
      </c>
      <c r="D4" s="93" t="s">
        <v>47</v>
      </c>
      <c r="E4" s="42" t="s">
        <v>48</v>
      </c>
      <c r="F4" s="42" t="s">
        <v>49</v>
      </c>
      <c r="G4" s="42" t="s">
        <v>50</v>
      </c>
      <c r="H4" s="42" t="s">
        <v>51</v>
      </c>
      <c r="I4" s="42" t="s">
        <v>52</v>
      </c>
      <c r="J4" s="42" t="s">
        <v>53</v>
      </c>
      <c r="K4" s="42" t="s">
        <v>54</v>
      </c>
      <c r="L4" s="43" t="s">
        <v>55</v>
      </c>
      <c r="M4" s="42" t="s">
        <v>56</v>
      </c>
      <c r="N4" s="42" t="s">
        <v>57</v>
      </c>
    </row>
    <row r="5" spans="1:14" s="47" customFormat="1" ht="31.5">
      <c r="A5" s="96"/>
      <c r="B5" s="97"/>
      <c r="C5" s="99"/>
      <c r="D5" s="93"/>
      <c r="E5" s="44" t="s">
        <v>58</v>
      </c>
      <c r="F5" s="44" t="s">
        <v>59</v>
      </c>
      <c r="G5" s="44" t="s">
        <v>60</v>
      </c>
      <c r="H5" s="44" t="s">
        <v>61</v>
      </c>
      <c r="I5" s="44" t="s">
        <v>62</v>
      </c>
      <c r="J5" s="44" t="s">
        <v>63</v>
      </c>
      <c r="K5" s="44" t="s">
        <v>64</v>
      </c>
      <c r="L5" s="45" t="s">
        <v>65</v>
      </c>
      <c r="M5" s="46" t="s">
        <v>66</v>
      </c>
      <c r="N5" s="46" t="s">
        <v>67</v>
      </c>
    </row>
    <row r="6" spans="1:14" s="53" customFormat="1" ht="12">
      <c r="A6" s="4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1">
        <v>7</v>
      </c>
      <c r="H6" s="51">
        <v>8</v>
      </c>
      <c r="I6" s="51" t="s">
        <v>68</v>
      </c>
      <c r="J6" s="51" t="s">
        <v>69</v>
      </c>
      <c r="K6" s="51" t="s">
        <v>70</v>
      </c>
      <c r="L6" s="52">
        <v>12</v>
      </c>
      <c r="M6" s="51">
        <v>13</v>
      </c>
      <c r="N6" s="52" t="s">
        <v>71</v>
      </c>
    </row>
    <row r="7" spans="1:14" ht="15.75">
      <c r="A7" s="54">
        <v>1</v>
      </c>
      <c r="B7" s="55" t="s">
        <v>9</v>
      </c>
      <c r="C7" s="93">
        <v>1</v>
      </c>
      <c r="D7" s="56">
        <v>69662</v>
      </c>
      <c r="E7" s="57">
        <v>277.025</v>
      </c>
      <c r="F7" s="56">
        <v>0.995943</v>
      </c>
      <c r="G7" s="58">
        <v>1.5</v>
      </c>
      <c r="H7" s="58">
        <v>0.800308</v>
      </c>
      <c r="I7" s="58">
        <v>1.0425568874943532</v>
      </c>
      <c r="J7" s="58">
        <v>1.04249</v>
      </c>
      <c r="K7" s="58">
        <v>1.2994350000000001</v>
      </c>
      <c r="L7" s="80">
        <v>1.289535490230061</v>
      </c>
      <c r="M7" s="83">
        <v>0.97998</v>
      </c>
      <c r="N7" s="86">
        <v>364.53</v>
      </c>
    </row>
    <row r="8" spans="1:14" ht="15.75">
      <c r="A8" s="54">
        <v>2</v>
      </c>
      <c r="B8" s="55" t="s">
        <v>13</v>
      </c>
      <c r="C8" s="93"/>
      <c r="D8" s="56">
        <v>18619</v>
      </c>
      <c r="E8" s="57">
        <v>277.025</v>
      </c>
      <c r="F8" s="56">
        <v>1.898045</v>
      </c>
      <c r="G8" s="58">
        <v>1.5</v>
      </c>
      <c r="H8" s="58">
        <v>0.121097</v>
      </c>
      <c r="I8" s="58">
        <v>3.2282818049357593</v>
      </c>
      <c r="J8" s="58">
        <v>1.125315</v>
      </c>
      <c r="K8" s="58">
        <v>1.252497</v>
      </c>
      <c r="L8" s="82"/>
      <c r="M8" s="85"/>
      <c r="N8" s="88"/>
    </row>
    <row r="9" spans="1:14" ht="15.75">
      <c r="A9" s="54">
        <v>3</v>
      </c>
      <c r="B9" s="55" t="s">
        <v>8</v>
      </c>
      <c r="C9" s="78">
        <v>2</v>
      </c>
      <c r="D9" s="56">
        <v>39614</v>
      </c>
      <c r="E9" s="57">
        <v>277.025</v>
      </c>
      <c r="F9" s="56">
        <v>0.996641</v>
      </c>
      <c r="G9" s="58">
        <v>1.5</v>
      </c>
      <c r="H9" s="58">
        <v>0.68248</v>
      </c>
      <c r="I9" s="58">
        <v>1.2996535598166634</v>
      </c>
      <c r="J9" s="58">
        <v>0.938523</v>
      </c>
      <c r="K9" s="58">
        <v>1.244493</v>
      </c>
      <c r="L9" s="80">
        <v>1.2326457051484152</v>
      </c>
      <c r="M9" s="83">
        <v>0.97998</v>
      </c>
      <c r="N9" s="86">
        <v>348.45</v>
      </c>
    </row>
    <row r="10" spans="1:14" ht="15.75">
      <c r="A10" s="54">
        <v>4</v>
      </c>
      <c r="B10" s="55" t="s">
        <v>11</v>
      </c>
      <c r="C10" s="79"/>
      <c r="D10" s="56">
        <v>40183</v>
      </c>
      <c r="E10" s="57">
        <v>277.025</v>
      </c>
      <c r="F10" s="56">
        <v>1.006662</v>
      </c>
      <c r="G10" s="58">
        <v>1.5</v>
      </c>
      <c r="H10" s="58">
        <v>0.861578</v>
      </c>
      <c r="I10" s="58">
        <v>1.1007575196303576</v>
      </c>
      <c r="J10" s="58">
        <v>0.855666</v>
      </c>
      <c r="K10" s="58">
        <v>1.2253649999999998</v>
      </c>
      <c r="L10" s="81"/>
      <c r="M10" s="84"/>
      <c r="N10" s="87"/>
    </row>
    <row r="11" spans="1:14" ht="15.75">
      <c r="A11" s="54">
        <v>5</v>
      </c>
      <c r="B11" s="55" t="s">
        <v>18</v>
      </c>
      <c r="C11" s="89"/>
      <c r="D11" s="56">
        <v>9648</v>
      </c>
      <c r="E11" s="57">
        <v>277.025</v>
      </c>
      <c r="F11" s="56">
        <v>1.000778</v>
      </c>
      <c r="G11" s="58">
        <v>0.5</v>
      </c>
      <c r="H11" s="58">
        <v>0.492595</v>
      </c>
      <c r="I11" s="58">
        <v>3.9234697738892113</v>
      </c>
      <c r="J11" s="58">
        <v>1.255645</v>
      </c>
      <c r="K11" s="58">
        <v>1.214325</v>
      </c>
      <c r="L11" s="82"/>
      <c r="M11" s="85"/>
      <c r="N11" s="88"/>
    </row>
    <row r="12" spans="1:14" ht="15.75">
      <c r="A12" s="54">
        <v>6</v>
      </c>
      <c r="B12" s="55" t="s">
        <v>15</v>
      </c>
      <c r="C12" s="78">
        <v>3</v>
      </c>
      <c r="D12" s="56">
        <v>93048</v>
      </c>
      <c r="E12" s="57">
        <v>277.025</v>
      </c>
      <c r="F12" s="56">
        <v>0.992289</v>
      </c>
      <c r="G12" s="58">
        <v>1.5</v>
      </c>
      <c r="H12" s="58">
        <v>0.617674</v>
      </c>
      <c r="I12" s="58">
        <v>1.2915160762915447</v>
      </c>
      <c r="J12" s="58">
        <v>1.010365</v>
      </c>
      <c r="K12" s="58">
        <v>1.199684</v>
      </c>
      <c r="L12" s="80">
        <v>1.1939860157959665</v>
      </c>
      <c r="M12" s="83">
        <v>0.97998</v>
      </c>
      <c r="N12" s="86">
        <v>337.52</v>
      </c>
    </row>
    <row r="13" spans="1:14" ht="15" customHeight="1">
      <c r="A13" s="54">
        <v>7</v>
      </c>
      <c r="B13" s="55" t="s">
        <v>7</v>
      </c>
      <c r="C13" s="79"/>
      <c r="D13" s="56">
        <v>28972</v>
      </c>
      <c r="E13" s="57">
        <v>277.025</v>
      </c>
      <c r="F13" s="56">
        <v>0.997946</v>
      </c>
      <c r="G13" s="58">
        <v>1.5</v>
      </c>
      <c r="H13" s="58">
        <v>1</v>
      </c>
      <c r="I13" s="58">
        <v>0.7689667289100748</v>
      </c>
      <c r="J13" s="58">
        <v>1.036352</v>
      </c>
      <c r="K13" s="58">
        <v>1.1929249999999998</v>
      </c>
      <c r="L13" s="81"/>
      <c r="M13" s="84"/>
      <c r="N13" s="87"/>
    </row>
    <row r="14" spans="1:14" ht="30.75" customHeight="1">
      <c r="A14" s="54">
        <v>8</v>
      </c>
      <c r="B14" s="55" t="s">
        <v>16</v>
      </c>
      <c r="C14" s="89"/>
      <c r="D14" s="56">
        <v>27132</v>
      </c>
      <c r="E14" s="57">
        <v>277.025</v>
      </c>
      <c r="F14" s="56">
        <v>1.007867</v>
      </c>
      <c r="G14" s="58">
        <v>1.5</v>
      </c>
      <c r="H14" s="58">
        <v>0.974855</v>
      </c>
      <c r="I14" s="58">
        <v>0.7579256609088528</v>
      </c>
      <c r="J14" s="58">
        <v>1.052423</v>
      </c>
      <c r="K14" s="58">
        <v>1.1755779999999998</v>
      </c>
      <c r="L14" s="82"/>
      <c r="M14" s="85"/>
      <c r="N14" s="88"/>
    </row>
    <row r="15" spans="1:14" ht="30">
      <c r="A15" s="54">
        <v>9</v>
      </c>
      <c r="B15" s="55" t="s">
        <v>14</v>
      </c>
      <c r="C15" s="78">
        <v>4</v>
      </c>
      <c r="D15" s="56">
        <v>78141</v>
      </c>
      <c r="E15" s="57">
        <v>277.025</v>
      </c>
      <c r="F15" s="56">
        <v>1.000353</v>
      </c>
      <c r="G15" s="58">
        <v>1.5</v>
      </c>
      <c r="H15" s="58">
        <v>0.679914</v>
      </c>
      <c r="I15" s="58">
        <v>0.9693701687504779</v>
      </c>
      <c r="J15" s="58">
        <v>1.123566</v>
      </c>
      <c r="K15" s="58">
        <v>1.1111859999999998</v>
      </c>
      <c r="L15" s="80">
        <v>1.0945750564591774</v>
      </c>
      <c r="M15" s="83">
        <v>0.97998</v>
      </c>
      <c r="N15" s="86">
        <v>309.42</v>
      </c>
    </row>
    <row r="16" spans="1:14" ht="30">
      <c r="A16" s="54">
        <v>10</v>
      </c>
      <c r="B16" s="55" t="s">
        <v>10</v>
      </c>
      <c r="C16" s="79"/>
      <c r="D16" s="56">
        <v>48546</v>
      </c>
      <c r="E16" s="57">
        <v>277.025</v>
      </c>
      <c r="F16" s="56">
        <v>0.996704</v>
      </c>
      <c r="G16" s="58">
        <v>1.5</v>
      </c>
      <c r="H16" s="58">
        <v>0.82</v>
      </c>
      <c r="I16" s="58">
        <v>0.8901190507944162</v>
      </c>
      <c r="J16" s="58">
        <v>0.999888</v>
      </c>
      <c r="K16" s="58">
        <v>1.0911156</v>
      </c>
      <c r="L16" s="81"/>
      <c r="M16" s="84"/>
      <c r="N16" s="87"/>
    </row>
    <row r="17" spans="1:14" ht="15.75">
      <c r="A17" s="54">
        <v>11</v>
      </c>
      <c r="B17" s="55" t="s">
        <v>22</v>
      </c>
      <c r="C17" s="89"/>
      <c r="D17" s="56">
        <v>67765</v>
      </c>
      <c r="E17" s="57">
        <v>277.025</v>
      </c>
      <c r="F17" s="56">
        <v>1.026091</v>
      </c>
      <c r="G17" s="58">
        <v>0.5</v>
      </c>
      <c r="H17" s="58">
        <v>1.875674</v>
      </c>
      <c r="I17" s="58">
        <v>1.1318214828202602</v>
      </c>
      <c r="J17" s="58">
        <v>0.989662</v>
      </c>
      <c r="K17" s="58">
        <v>1.077899</v>
      </c>
      <c r="L17" s="82"/>
      <c r="M17" s="85"/>
      <c r="N17" s="88"/>
    </row>
    <row r="18" spans="1:14" ht="30">
      <c r="A18" s="54">
        <v>12</v>
      </c>
      <c r="B18" s="55" t="s">
        <v>2</v>
      </c>
      <c r="C18" s="78">
        <v>5</v>
      </c>
      <c r="D18" s="56">
        <v>148656</v>
      </c>
      <c r="E18" s="57">
        <v>277.025</v>
      </c>
      <c r="F18" s="56">
        <v>1.009997</v>
      </c>
      <c r="G18" s="58">
        <v>1.5</v>
      </c>
      <c r="H18" s="58">
        <v>0.56</v>
      </c>
      <c r="I18" s="58">
        <v>1.165879537644703</v>
      </c>
      <c r="J18" s="58">
        <v>1.056322</v>
      </c>
      <c r="K18" s="58">
        <v>1.044839</v>
      </c>
      <c r="L18" s="80">
        <v>1.0368194313756038</v>
      </c>
      <c r="M18" s="83">
        <v>0.97998</v>
      </c>
      <c r="N18" s="86">
        <v>293.09</v>
      </c>
    </row>
    <row r="19" spans="1:14" ht="30">
      <c r="A19" s="54">
        <v>13</v>
      </c>
      <c r="B19" s="55" t="s">
        <v>17</v>
      </c>
      <c r="C19" s="89"/>
      <c r="D19" s="56">
        <v>56752</v>
      </c>
      <c r="E19" s="57">
        <v>277.025</v>
      </c>
      <c r="F19" s="56">
        <v>0.985967</v>
      </c>
      <c r="G19" s="58">
        <v>1.5</v>
      </c>
      <c r="H19" s="58">
        <v>0.82</v>
      </c>
      <c r="I19" s="58">
        <v>0.875884155434674</v>
      </c>
      <c r="J19" s="58">
        <v>0.956312</v>
      </c>
      <c r="K19" s="58">
        <v>1.015813</v>
      </c>
      <c r="L19" s="82"/>
      <c r="M19" s="85"/>
      <c r="N19" s="88"/>
    </row>
    <row r="20" spans="1:14" ht="15.75">
      <c r="A20" s="54">
        <v>14</v>
      </c>
      <c r="B20" s="55" t="s">
        <v>12</v>
      </c>
      <c r="C20" s="78">
        <v>6</v>
      </c>
      <c r="D20" s="56">
        <v>74688</v>
      </c>
      <c r="E20" s="57">
        <v>277.025</v>
      </c>
      <c r="F20" s="56">
        <v>1.015026</v>
      </c>
      <c r="G20" s="58">
        <v>1.5</v>
      </c>
      <c r="H20" s="58">
        <v>0.702</v>
      </c>
      <c r="I20" s="58">
        <v>0.8914607961262008</v>
      </c>
      <c r="J20" s="58">
        <v>1.02355</v>
      </c>
      <c r="K20" s="58">
        <v>0.9752519999999999</v>
      </c>
      <c r="L20" s="80">
        <v>0.9706173049319428</v>
      </c>
      <c r="M20" s="83">
        <v>0.97998</v>
      </c>
      <c r="N20" s="86">
        <v>274.38</v>
      </c>
    </row>
    <row r="21" spans="1:14" ht="15.75">
      <c r="A21" s="54">
        <v>15</v>
      </c>
      <c r="B21" s="55" t="s">
        <v>4</v>
      </c>
      <c r="C21" s="89"/>
      <c r="D21" s="56">
        <v>106336</v>
      </c>
      <c r="E21" s="57">
        <v>277.025</v>
      </c>
      <c r="F21" s="56">
        <v>0.975108</v>
      </c>
      <c r="G21" s="58">
        <v>1.5</v>
      </c>
      <c r="H21" s="58">
        <v>0.494142</v>
      </c>
      <c r="I21" s="58">
        <v>1.1727844359548565</v>
      </c>
      <c r="J21" s="58">
        <v>1.141235</v>
      </c>
      <c r="K21" s="58">
        <v>0.967362</v>
      </c>
      <c r="L21" s="82"/>
      <c r="M21" s="85"/>
      <c r="N21" s="88"/>
    </row>
    <row r="22" spans="1:14" ht="15.75">
      <c r="A22" s="54">
        <v>16</v>
      </c>
      <c r="B22" s="55" t="s">
        <v>21</v>
      </c>
      <c r="C22" s="78">
        <v>7</v>
      </c>
      <c r="D22" s="56">
        <v>35628</v>
      </c>
      <c r="E22" s="57">
        <v>277.025</v>
      </c>
      <c r="F22" s="56">
        <v>1.029959</v>
      </c>
      <c r="G22" s="58">
        <v>0.5</v>
      </c>
      <c r="H22" s="58">
        <v>1.907037</v>
      </c>
      <c r="I22" s="58">
        <v>1.0115296928701187</v>
      </c>
      <c r="J22" s="58">
        <v>0.956325</v>
      </c>
      <c r="K22" s="58">
        <v>0.950021</v>
      </c>
      <c r="L22" s="80">
        <v>0.9446631200026202</v>
      </c>
      <c r="M22" s="83">
        <v>0.97998</v>
      </c>
      <c r="N22" s="86">
        <v>267.04</v>
      </c>
    </row>
    <row r="23" spans="1:14" ht="15.75">
      <c r="A23" s="54">
        <v>17</v>
      </c>
      <c r="B23" s="55" t="s">
        <v>1</v>
      </c>
      <c r="C23" s="89"/>
      <c r="D23" s="56">
        <v>10171</v>
      </c>
      <c r="E23" s="57">
        <v>277.025</v>
      </c>
      <c r="F23" s="56">
        <v>0.992031</v>
      </c>
      <c r="G23" s="58">
        <v>0.5</v>
      </c>
      <c r="H23" s="58">
        <v>0.504654</v>
      </c>
      <c r="I23" s="58">
        <v>3.0434966984985574</v>
      </c>
      <c r="J23" s="58">
        <v>1.215346</v>
      </c>
      <c r="K23" s="58">
        <v>0.925895</v>
      </c>
      <c r="L23" s="82"/>
      <c r="M23" s="85"/>
      <c r="N23" s="88"/>
    </row>
    <row r="24" spans="1:14" ht="15.75">
      <c r="A24" s="54">
        <v>18</v>
      </c>
      <c r="B24" s="55" t="s">
        <v>6</v>
      </c>
      <c r="C24" s="78">
        <v>8</v>
      </c>
      <c r="D24" s="56">
        <v>64972</v>
      </c>
      <c r="E24" s="57">
        <v>277.025</v>
      </c>
      <c r="F24" s="56">
        <v>1.003974</v>
      </c>
      <c r="G24" s="58">
        <v>1.5</v>
      </c>
      <c r="H24" s="58">
        <v>0.58</v>
      </c>
      <c r="I24" s="58">
        <v>0.9815233197383385</v>
      </c>
      <c r="J24" s="58">
        <v>1.062922</v>
      </c>
      <c r="K24" s="58">
        <v>0.911263</v>
      </c>
      <c r="L24" s="80">
        <v>0.9066170370040797</v>
      </c>
      <c r="M24" s="83">
        <v>0.97998</v>
      </c>
      <c r="N24" s="86">
        <v>256.29</v>
      </c>
    </row>
    <row r="25" spans="1:14" ht="30">
      <c r="A25" s="54">
        <v>19</v>
      </c>
      <c r="B25" s="55" t="s">
        <v>23</v>
      </c>
      <c r="C25" s="89"/>
      <c r="D25" s="56">
        <v>67635</v>
      </c>
      <c r="E25" s="57">
        <v>277.025</v>
      </c>
      <c r="F25" s="56">
        <v>0.987951</v>
      </c>
      <c r="G25" s="58">
        <v>0.5</v>
      </c>
      <c r="H25" s="58">
        <v>2</v>
      </c>
      <c r="I25" s="58">
        <v>0.95533664783999</v>
      </c>
      <c r="J25" s="58">
        <v>0.955848</v>
      </c>
      <c r="K25" s="58">
        <v>0.902154</v>
      </c>
      <c r="L25" s="82"/>
      <c r="M25" s="85"/>
      <c r="N25" s="88"/>
    </row>
    <row r="26" spans="1:14" ht="15.75">
      <c r="A26" s="54">
        <v>20</v>
      </c>
      <c r="B26" s="55" t="s">
        <v>19</v>
      </c>
      <c r="C26" s="78">
        <v>9</v>
      </c>
      <c r="D26" s="56">
        <v>53839</v>
      </c>
      <c r="E26" s="57">
        <v>277.025</v>
      </c>
      <c r="F26" s="56">
        <v>1.002378</v>
      </c>
      <c r="G26" s="58">
        <v>1.5</v>
      </c>
      <c r="H26" s="58">
        <v>0.68</v>
      </c>
      <c r="I26" s="58">
        <v>0.721328259056395</v>
      </c>
      <c r="J26" s="58">
        <v>1.15189</v>
      </c>
      <c r="K26" s="58">
        <v>0.8495239999999998</v>
      </c>
      <c r="L26" s="80">
        <v>0.838321400054615</v>
      </c>
      <c r="M26" s="83">
        <v>0.97998</v>
      </c>
      <c r="N26" s="86">
        <v>236.98</v>
      </c>
    </row>
    <row r="27" spans="1:14" ht="15.75">
      <c r="A27" s="54">
        <v>21</v>
      </c>
      <c r="B27" s="55" t="s">
        <v>72</v>
      </c>
      <c r="C27" s="79"/>
      <c r="D27" s="56">
        <v>30238</v>
      </c>
      <c r="E27" s="57">
        <v>277.025</v>
      </c>
      <c r="F27" s="56">
        <v>1.005908</v>
      </c>
      <c r="G27" s="58">
        <v>0.5</v>
      </c>
      <c r="H27" s="58">
        <v>2.45938</v>
      </c>
      <c r="I27" s="58">
        <v>0.8252041985209065</v>
      </c>
      <c r="J27" s="58">
        <v>0.815459</v>
      </c>
      <c r="K27" s="58">
        <v>0.832372</v>
      </c>
      <c r="L27" s="81"/>
      <c r="M27" s="84"/>
      <c r="N27" s="87"/>
    </row>
    <row r="28" spans="1:14" ht="15.75">
      <c r="A28" s="54">
        <v>22</v>
      </c>
      <c r="B28" s="55" t="s">
        <v>3</v>
      </c>
      <c r="C28" s="79"/>
      <c r="D28" s="56">
        <v>66065</v>
      </c>
      <c r="E28" s="57">
        <v>277.025</v>
      </c>
      <c r="F28" s="56">
        <v>1.001899</v>
      </c>
      <c r="G28" s="58">
        <v>1.5</v>
      </c>
      <c r="H28" s="58">
        <v>0.624</v>
      </c>
      <c r="I28" s="58">
        <v>0.9279545857107045</v>
      </c>
      <c r="J28" s="58">
        <v>0.955988</v>
      </c>
      <c r="K28" s="58">
        <v>0.8319150000000001</v>
      </c>
      <c r="L28" s="82"/>
      <c r="M28" s="85"/>
      <c r="N28" s="88"/>
    </row>
    <row r="29" spans="1:14" ht="15.75">
      <c r="A29" s="54">
        <v>23</v>
      </c>
      <c r="B29" s="55" t="s">
        <v>5</v>
      </c>
      <c r="C29" s="78">
        <v>10</v>
      </c>
      <c r="D29" s="56">
        <v>203088</v>
      </c>
      <c r="E29" s="57">
        <v>277.025</v>
      </c>
      <c r="F29" s="56">
        <v>0.996433</v>
      </c>
      <c r="G29" s="58">
        <v>1.5</v>
      </c>
      <c r="H29" s="58">
        <v>2.34856</v>
      </c>
      <c r="I29" s="58">
        <v>0.3610417804704908</v>
      </c>
      <c r="J29" s="58">
        <v>0.655423</v>
      </c>
      <c r="K29" s="58">
        <v>0.830654</v>
      </c>
      <c r="L29" s="90">
        <v>0.7173952297404836</v>
      </c>
      <c r="M29" s="91">
        <v>0.97998</v>
      </c>
      <c r="N29" s="92">
        <v>202.8</v>
      </c>
    </row>
    <row r="30" spans="1:14" ht="15.75">
      <c r="A30" s="54">
        <v>24</v>
      </c>
      <c r="B30" s="55" t="s">
        <v>73</v>
      </c>
      <c r="C30" s="89"/>
      <c r="D30" s="56">
        <v>107297</v>
      </c>
      <c r="E30" s="57">
        <v>277.025</v>
      </c>
      <c r="F30" s="56">
        <v>0.874476</v>
      </c>
      <c r="G30" s="58">
        <v>1.5</v>
      </c>
      <c r="H30" s="58">
        <v>0.658312</v>
      </c>
      <c r="I30" s="58">
        <v>0.7059817710346862</v>
      </c>
      <c r="J30" s="58">
        <v>0.825132</v>
      </c>
      <c r="K30" s="58">
        <v>0.503023</v>
      </c>
      <c r="L30" s="90"/>
      <c r="M30" s="91"/>
      <c r="N30" s="92"/>
    </row>
  </sheetData>
  <sheetProtection/>
  <mergeCells count="46">
    <mergeCell ref="K1:N1"/>
    <mergeCell ref="B2:N2"/>
    <mergeCell ref="A4:A5"/>
    <mergeCell ref="B4:B5"/>
    <mergeCell ref="C4:C5"/>
    <mergeCell ref="D4:D5"/>
    <mergeCell ref="C7:C8"/>
    <mergeCell ref="L7:L8"/>
    <mergeCell ref="M7:M8"/>
    <mergeCell ref="N7:N8"/>
    <mergeCell ref="C9:C11"/>
    <mergeCell ref="L9:L11"/>
    <mergeCell ref="M9:M11"/>
    <mergeCell ref="N9:N11"/>
    <mergeCell ref="C12:C14"/>
    <mergeCell ref="L12:L14"/>
    <mergeCell ref="M12:M14"/>
    <mergeCell ref="N12:N14"/>
    <mergeCell ref="C15:C17"/>
    <mergeCell ref="L15:L17"/>
    <mergeCell ref="M15:M17"/>
    <mergeCell ref="N15:N17"/>
    <mergeCell ref="C18:C19"/>
    <mergeCell ref="L18:L19"/>
    <mergeCell ref="M18:M19"/>
    <mergeCell ref="N18:N19"/>
    <mergeCell ref="C20:C21"/>
    <mergeCell ref="L20:L21"/>
    <mergeCell ref="M20:M21"/>
    <mergeCell ref="N20:N21"/>
    <mergeCell ref="C22:C23"/>
    <mergeCell ref="L22:L23"/>
    <mergeCell ref="M22:M23"/>
    <mergeCell ref="N22:N23"/>
    <mergeCell ref="C24:C25"/>
    <mergeCell ref="L24:L25"/>
    <mergeCell ref="M24:M25"/>
    <mergeCell ref="N24:N25"/>
    <mergeCell ref="C26:C28"/>
    <mergeCell ref="L26:L28"/>
    <mergeCell ref="M26:M28"/>
    <mergeCell ref="N26:N28"/>
    <mergeCell ref="C29:C30"/>
    <mergeCell ref="L29:L30"/>
    <mergeCell ref="M29:M30"/>
    <mergeCell ref="N29:N30"/>
  </mergeCells>
  <printOptions/>
  <pageMargins left="0.32" right="0.28" top="0.7480314960629921" bottom="0.17" header="0.31496062992125984" footer="0.17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2018-11-22T15:33:01Z</cp:lastPrinted>
  <dcterms:created xsi:type="dcterms:W3CDTF">2013-12-24T07:51:47Z</dcterms:created>
  <dcterms:modified xsi:type="dcterms:W3CDTF">2018-11-22T15:33:06Z</dcterms:modified>
  <cp:category/>
  <cp:version/>
  <cp:contentType/>
  <cp:contentStatus/>
</cp:coreProperties>
</file>